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Z:\Tariff 2024\Tariff Wholesale Model\Price Files\Oct 23\Final\"/>
    </mc:Choice>
  </mc:AlternateContent>
  <xr:revisionPtr revIDLastSave="0" documentId="8_{D9BEC5FA-F9CB-40C2-A811-769940E83046}" xr6:coauthVersionLast="47" xr6:coauthVersionMax="47" xr10:uidLastSave="{00000000-0000-0000-0000-000000000000}"/>
  <bookViews>
    <workbookView xWindow="-120" yWindow="-120" windowWidth="29040" windowHeight="15840" xr2:uid="{84233DD7-97FD-4A43-8F25-EE586D3B1C44}"/>
  </bookViews>
  <sheets>
    <sheet name="RMW Prices" sheetId="1" r:id="rId1"/>
    <sheet name="Worked Example" sheetId="3" r:id="rId2"/>
    <sheet name="Other Charges"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poc2">'[1]0910'!$A$1:$P$33</definedName>
    <definedName name="__poc3">'[1]0910'!$S$3:$AH$28</definedName>
    <definedName name="_xlnm._FilterDatabase" localSheetId="0" hidden="1">'RMW Prices'!$B$6:$G$116</definedName>
    <definedName name="_poc2">'[1]0910'!$A$1:$P$33</definedName>
    <definedName name="_poc3">'[1]0910'!$S$3:$AH$28</definedName>
    <definedName name="bb" hidden="1">{#N/A,#N/A,FALSE,"P&amp;L Acc";#N/A,#N/A,FALSE,"P&amp;L Var";#N/A,#N/A,FALSE,"I-B Rep";#N/A,#N/A,FALSE,"BS";#N/A,#N/A,FALSE,"C'flw St";#N/A,#N/A,FALSE,"FA Rep";#N/A,#N/A,FALSE,"H-C Cons"}</definedName>
    <definedName name="bu_date">'[1]0910'!$E$2</definedName>
    <definedName name="budate">'[1]0708'!$E$2</definedName>
    <definedName name="BudFYLook">'[2]01 Revenue'!$A$1:$AN$138</definedName>
    <definedName name="BudYTDLook">'[3]Upstream cost calculations'!$A$1:$AN$138</definedName>
    <definedName name="bumonth">'[1]0708'!$D$2</definedName>
    <definedName name="check">'[1]0910'!$L$1:$L$424</definedName>
    <definedName name="Commentary">[4]dsaPrices!$S$14:$AD$14</definedName>
    <definedName name="CurrPdLook">'[5]Control Pad C'!$A$1:$AN$138</definedName>
    <definedName name="CurrPosLook">'[1]0910'!$A$1:$AN$138</definedName>
    <definedName name="days">'[1]0910'!$E$3</definedName>
    <definedName name="Docket_Type">[6]Table!$G$2:$G$5</definedName>
    <definedName name="ExtTo_Plant">[6]Table!$E$2:$E$6</definedName>
    <definedName name="ForeFYLook">'[1]0708'!$A$1:$AN$138</definedName>
    <definedName name="Format_Treatment">[6]Table!$B$2:$B$12</definedName>
    <definedName name="fs">'[1]0910'!$J$5:$O$685</definedName>
    <definedName name="fsa">'[1]0910'!$S$1:$W$65536</definedName>
    <definedName name="func_first_point">[7]Functions!$K$3</definedName>
    <definedName name="func_max">[7]Functions!$J$3</definedName>
    <definedName name="func_min">[7]Functions!$I$3</definedName>
    <definedName name="func_mu">[7]Functions!$G$3</definedName>
    <definedName name="func_sigma">[7]Functions!$H$3</definedName>
    <definedName name="graphs" hidden="1">{#N/A,#N/A,FALSE,"P&amp;L Acc";#N/A,#N/A,FALSE,"I-B Rep";#N/A,#N/A,FALSE,"BS";#N/A,#N/A,FALSE,"C'flw St";#N/A,#N/A,FALSE,"FA Rep";#N/A,#N/A,FALSE,"H-C Cons";#N/A,#N/A,FALSE,"P&amp;L Var"}</definedName>
    <definedName name="hr">'[1]0910'!$A$1:$D$156</definedName>
    <definedName name="Insp_Type">[6]Table!$F$2:$F$5</definedName>
    <definedName name="jjj" hidden="1">{#N/A,#N/A,FALSE,"P&amp;L Acc";#N/A,#N/A,FALSE,"P&amp;L Var";#N/A,#N/A,FALSE,"I-B Rep";#N/A,#N/A,FALSE,"BS";#N/A,#N/A,FALSE,"C'flw St";#N/A,#N/A,FALSE,"H-C Cons";#N/A,#N/A,FALSE,"FA Rep"}</definedName>
    <definedName name="k" hidden="1">{#N/A,#N/A,FALSE,"P&amp;L Acc";#N/A,#N/A,FALSE,"I-B Rep";#N/A,#N/A,FALSE,"BS";#N/A,#N/A,FALSE,"C'flw St";#N/A,#N/A,FALSE,"FA Rep";#N/A,#N/A,FALSE,"H-C Cons";#N/A,#N/A,FALSE,"P&amp;L Var"}</definedName>
    <definedName name="Licensing_Criteria">'[1]0910'!$A$1:$C$280</definedName>
    <definedName name="ma">'[1]0910'!$B$79:$C$124</definedName>
    <definedName name="map">'[1]0910'!$A$1:$E$890</definedName>
    <definedName name="month">'[2]01 Revenue'!$C$4</definedName>
    <definedName name="month_num">'[3]Upstream cost calculations'!$D$3</definedName>
    <definedName name="name">[4]dsaPrices!$B4</definedName>
    <definedName name="NationalServices">#REF!</definedName>
    <definedName name="Options">'[5]Control Pad C'!$A$1:$A$11</definedName>
    <definedName name="PeriodActual">'[1]0910'!$A$1:$U$64</definedName>
    <definedName name="PeriodBudget">'[1]0708'!$A$1:$U$64</definedName>
    <definedName name="poc">'[1]0910'!$A$1:$O$65536</definedName>
    <definedName name="PreviousTariff">[8]Cockpit!$C$3</definedName>
    <definedName name="_xlnm.Print_Area" localSheetId="0">'RMW Prices'!$B$1:$G$117</definedName>
    <definedName name="_xlnm.Print_Titles" localSheetId="0">'RMW Prices'!$1:$6</definedName>
    <definedName name="sap">'[1]0910'!$A$1:$I$595</definedName>
    <definedName name="SAPBEXhrIndnt" hidden="1">1</definedName>
    <definedName name="SAPBEXrevision" hidden="1">15</definedName>
    <definedName name="SAPBEXsysID" hidden="1">"FWP"</definedName>
    <definedName name="SAPBEXwbID" hidden="1">"3TB76ER8TKG8BWNHOBSCMF4I9"</definedName>
    <definedName name="SAPPD12">'[2]01 Revenue'!$A$1:$F$314</definedName>
    <definedName name="sapr3">'[1]0910'!$A$1:$L$1334</definedName>
    <definedName name="scen">[7]Sensitivities!$B$1</definedName>
    <definedName name="Schemes">'[9]Product Matrix to Schemes'!$E$3:$N$3</definedName>
    <definedName name="TariffYear">[8]Cockpit!$C$2</definedName>
    <definedName name="Var">'[3]Upstream cost calculations'!$A$8:$L$74</definedName>
    <definedName name="wrn.BU._.Report." hidden="1">{#N/A,#N/A,FALSE,"P&amp;L Acc";#N/A,#N/A,FALSE,"P&amp;L Var";#N/A,#N/A,FALSE,"I-B Rep";#N/A,#N/A,FALSE,"BS";#N/A,#N/A,FALSE,"C'flw St";#N/A,#N/A,FALSE,"FA Rep";#N/A,#N/A,FALSE,"H-C Cons"}</definedName>
    <definedName name="wrn.BU._.Reports." hidden="1">{#N/A,#N/A,FALSE,"P&amp;L Acc";#N/A,#N/A,FALSE,"P&amp;L Var";#N/A,#N/A,FALSE,"I-B Rep";#N/A,#N/A,FALSE,"BS";#N/A,#N/A,FALSE,"C'flw St";#N/A,#N/A,FALSE,"FA Rep";#N/A,#N/A,FALSE,"H-C Cons"}</definedName>
    <definedName name="WT_Sc_sbp">[10]Control_a!$BV$6:$BX$36</definedName>
    <definedName name="Year" localSheetId="1">'[11]1.1 Formula Sheet'!$F$2</definedName>
    <definedName name="year">'[2]01 Revenue'!$D$4</definedName>
    <definedName name="YTD">'[1]0910'!$A$8:$L$118</definedName>
    <definedName name="YTDActual">'[5]Control Pad C'!$A$1:$U$64</definedName>
    <definedName name="YTDBudget">'[1]0910'!$A$1:$U$64</definedName>
    <definedName name="ZonalServic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3" l="1"/>
  <c r="B20" i="3" l="1"/>
  <c r="D13" i="3" l="1"/>
  <c r="D16" i="3" l="1"/>
  <c r="C16" i="3"/>
  <c r="D14" i="3"/>
  <c r="D17" i="3" s="1"/>
  <c r="D21" i="3" l="1"/>
  <c r="B21" i="3"/>
  <c r="C17" i="3"/>
</calcChain>
</file>

<file path=xl/sharedStrings.xml><?xml version="1.0" encoding="utf-8"?>
<sst xmlns="http://schemas.openxmlformats.org/spreadsheetml/2006/main" count="1190" uniqueCount="172">
  <si>
    <t>Formulae shown are the rate pence per item for items presented in bags. See table and notes below for adjustments and the saving associated with presentation in trays.</t>
  </si>
  <si>
    <t>Product</t>
  </si>
  <si>
    <t>Weight</t>
  </si>
  <si>
    <t>Price</t>
  </si>
  <si>
    <t>a</t>
  </si>
  <si>
    <t>b</t>
  </si>
  <si>
    <t>c</t>
  </si>
  <si>
    <t>Business &amp; Poll Sort</t>
  </si>
  <si>
    <t>Access Business Mail Mailmark™ Economy Letter</t>
  </si>
  <si>
    <t>0-100g</t>
  </si>
  <si>
    <t>Access Business Mail Mailmark™ Letter</t>
  </si>
  <si>
    <t>Access Business Mail 70 Letter</t>
  </si>
  <si>
    <t>Access Business Mail 1400 Letter</t>
  </si>
  <si>
    <t>Access Business Mail 70 OCR Letter</t>
  </si>
  <si>
    <t>Access Poll Sort Tray Letter *</t>
  </si>
  <si>
    <t>Access Business Mail 70 Mailmark™ Large Letter</t>
  </si>
  <si>
    <t>101-250g</t>
  </si>
  <si>
    <t>251-750g</t>
  </si>
  <si>
    <t>Access Business Mail 70 Large Letter</t>
  </si>
  <si>
    <t>Access Business Mail 1400 Large Letter</t>
  </si>
  <si>
    <t>Access Business Mail 70 OCR Large Letter</t>
  </si>
  <si>
    <t>Advertising, Partially Addressed &amp; Catalogues</t>
  </si>
  <si>
    <t>Access Advertising Mail Mailmark™ Economy Letter</t>
  </si>
  <si>
    <t>Access Partially Addressed Mailmark™ Economy Letter</t>
  </si>
  <si>
    <t>Access Advertising Mail Mailmark™ Letter</t>
  </si>
  <si>
    <t>Access Partially Addressed Mailmark™ Letter</t>
  </si>
  <si>
    <t>Access Advertising Mail 70 Letter</t>
  </si>
  <si>
    <t>Access Advertising Mail 1400 Letter</t>
  </si>
  <si>
    <t>Access Partially Addressed 1400 Postcard</t>
  </si>
  <si>
    <t>101-110g</t>
  </si>
  <si>
    <t>111-120g</t>
  </si>
  <si>
    <t>121-130g</t>
  </si>
  <si>
    <t>131-140g</t>
  </si>
  <si>
    <t>141-150g</t>
  </si>
  <si>
    <t>Access Advertising Mail 70 OCR Letter</t>
  </si>
  <si>
    <t>Access Advertising Mail 70 Mailmark™ Large Letter</t>
  </si>
  <si>
    <t>Access Partially Addressed 70 Mailmark™ Large Letter</t>
  </si>
  <si>
    <t>Access Advertising Mail 70 Large Letter</t>
  </si>
  <si>
    <t>Access Advertising Mail 1400 Large Letter</t>
  </si>
  <si>
    <t>151-250g</t>
  </si>
  <si>
    <t>Access Advertising Mail 70 OCR Large Letter</t>
  </si>
  <si>
    <t>Magazines</t>
  </si>
  <si>
    <t>Access Magazine 70 Mailmark™ Large Letter</t>
  </si>
  <si>
    <t>Access Magazine 70 Large Letter</t>
  </si>
  <si>
    <t>General Large Letters</t>
  </si>
  <si>
    <t>Access General 70 Manual Mailmark™ Large Letter</t>
  </si>
  <si>
    <t>251-500g</t>
  </si>
  <si>
    <t>501-750g</t>
  </si>
  <si>
    <t>Access General 1400 Manual Mailmark™ Large Letter</t>
  </si>
  <si>
    <t>Access General 70 Large Letter</t>
  </si>
  <si>
    <t>Access General 1400 Large Letter</t>
  </si>
  <si>
    <t>Access General 70 Mailmark™ Large Letter</t>
  </si>
  <si>
    <t>Access General 70 OCR Large Letter</t>
  </si>
  <si>
    <t>The following discounts will be given per item as appropriate</t>
  </si>
  <si>
    <t>Letter</t>
  </si>
  <si>
    <t>Presentation in trays</t>
  </si>
  <si>
    <t>Large Letter</t>
  </si>
  <si>
    <t>* Poll cards can only be presented in trays and no further discount applies</t>
  </si>
  <si>
    <t>Where Access charges are related directly to sorted Business Mail prices, these charges will continue to be calculated on the same basis as specified in the relevant section of the User Guide</t>
  </si>
  <si>
    <t>Royal Mail Wholesale (RMW) collects the MASBOF levy (which is an addition to the RMW tariff above) on behalf of the Advertising Standards Board of Finance.</t>
  </si>
  <si>
    <t xml:space="preserve">The levy currently equates to 0.2%, which is not subject to VAT.  </t>
  </si>
  <si>
    <t>The payment of the levy is voluntary, but will be collected on every item of Advertising Mail (including Partially Addressed) via RMW’s invoicing process.</t>
  </si>
  <si>
    <t>If any mailer wishes to be refunded the levy they have paid then they may make a quarterly or annual claim to ASBOF (The Treasurer, ASBOF, 5th floor 21 Berners Street, London W1T 3LP) providing</t>
  </si>
  <si>
    <t>evidence of the levy paid.</t>
  </si>
  <si>
    <t xml:space="preserve">Royal Mail Wholesale (RMW) collects the JIC levy (which is an addition to the RMW tariff above) on behalf of JICMAIL. </t>
  </si>
  <si>
    <t xml:space="preserve">The levy currently equates to 0.3%, which is not subject to VAT.  </t>
  </si>
  <si>
    <t>If any mailer wishes to be refunded the levy they have paid then they may make a written claim to JICMAIL (The Treasurer, JICMAIL Limited, DMA House, 70 Margaret Street, London W1W) providing</t>
  </si>
  <si>
    <t>the required evidence and documentation as set out on the JICMAIL website ( http://www.jicmail.org.uk ).</t>
  </si>
  <si>
    <t>Link to Pricing Calculator</t>
  </si>
  <si>
    <t>This link is to the DocketHub website. The pricing calculator is in the right hand menu.</t>
  </si>
  <si>
    <t xml:space="preserve"> © Royal Mail Group 2022. All rights reserved.</t>
  </si>
  <si>
    <t>Format</t>
  </si>
  <si>
    <t>Access Refund Rate</t>
  </si>
  <si>
    <t>Missort Item Return Rate*</t>
  </si>
  <si>
    <t>Ineligible Item Return Rate*</t>
  </si>
  <si>
    <t xml:space="preserve">Missorts processing rate </t>
  </si>
  <si>
    <t>Mail Centre Collection Fee*</t>
  </si>
  <si>
    <t>Under Volume Container item charge</t>
  </si>
  <si>
    <t>York Annual Maintenance*</t>
  </si>
  <si>
    <t>ALPS Annual Maintenance*</t>
  </si>
  <si>
    <t>Yorks Annual Lease (per york)*</t>
  </si>
  <si>
    <t>York Hire (per york, per day)*</t>
  </si>
  <si>
    <t>N.B. The minimum york hire quantity is 100 yorks per day.</t>
  </si>
  <si>
    <t>ALPS Annual lease (per ALPS)*</t>
  </si>
  <si>
    <t>ALPS Annual Maintenance (ALPS Leasing)*</t>
  </si>
  <si>
    <t>Incorrect Container Charge (per ucid)*</t>
  </si>
  <si>
    <t>Decanting Tray Service:*</t>
  </si>
  <si>
    <t>Cost per Tray:</t>
  </si>
  <si>
    <t>Forecast Surcharges (per mail centre): *</t>
  </si>
  <si>
    <t xml:space="preserve">Vehicle No Shows </t>
  </si>
  <si>
    <t>Over/under-forecasting</t>
  </si>
  <si>
    <t xml:space="preserve">Postal Common Operational Procedures Agreement (PCOPA) Extraction: Item Charge </t>
  </si>
  <si>
    <t xml:space="preserve">These prices are now published on the 'Pricing' page on our website www.royalmailwholesale.com </t>
  </si>
  <si>
    <t xml:space="preserve">PCOPA Extraction: Mail Centre Collection Fee </t>
  </si>
  <si>
    <t xml:space="preserve">(The postage charge that is applied for customers electing to have the items posted back is 2nd class. The 1st class prevailing rates will apply if a customer elects to collect from a MC and fails to do so after 2 days) </t>
  </si>
  <si>
    <r>
      <t>Mailmark</t>
    </r>
    <r>
      <rPr>
        <b/>
        <sz val="20"/>
        <color indexed="10"/>
        <rFont val="Calibri"/>
        <family val="2"/>
      </rPr>
      <t>®</t>
    </r>
    <r>
      <rPr>
        <b/>
        <sz val="20"/>
        <color indexed="10"/>
        <rFont val="Arial"/>
        <family val="2"/>
      </rPr>
      <t xml:space="preserve"> Adjustments</t>
    </r>
  </si>
  <si>
    <t>Metric name</t>
  </si>
  <si>
    <t>Postcode accuracy</t>
  </si>
  <si>
    <t>Delivery Point Suffix accuracy</t>
  </si>
  <si>
    <t>Barcode not seen</t>
  </si>
  <si>
    <r>
      <t>Missort</t>
    </r>
    <r>
      <rPr>
        <sz val="6"/>
        <color indexed="8"/>
        <rFont val="Arial"/>
        <family val="2"/>
      </rPr>
      <t xml:space="preserve"> 1</t>
    </r>
  </si>
  <si>
    <t>Missing or incorrect eManifest id *</t>
  </si>
  <si>
    <t>Un- manifested, Duplicates, Wrong SCID etc *</t>
  </si>
  <si>
    <t>Unmanifested per item charge</t>
  </si>
  <si>
    <r>
      <t xml:space="preserve">1 </t>
    </r>
    <r>
      <rPr>
        <sz val="10"/>
        <color indexed="8"/>
        <rFont val="Arial"/>
        <family val="2"/>
      </rPr>
      <t>Please note that under the Mailmark option Royal Mail will not offer customers the option of returning missorted items and this charge is in addition to postage.</t>
    </r>
  </si>
  <si>
    <t>*The charge is shown NET, this product attracts VAT at the standard rate.</t>
  </si>
  <si>
    <t>Pricing Formula         Price = ((Average Weight - 100g) * b) + c</t>
  </si>
  <si>
    <t>Calculating the price for large letters weighing more than 250g</t>
  </si>
  <si>
    <t>Mini calculator for large letters weighing more than 250g</t>
  </si>
  <si>
    <t>Step 1:</t>
  </si>
  <si>
    <t xml:space="preserve">Find the gram price increment (b) and the base price (c) for the product         </t>
  </si>
  <si>
    <t>Step 2:</t>
  </si>
  <si>
    <t xml:space="preserve">Calculate the incremental weight based on the average weight of the items less 100g </t>
  </si>
  <si>
    <t>Input parameters:</t>
  </si>
  <si>
    <t xml:space="preserve">Step 3:
</t>
  </si>
  <si>
    <t xml:space="preserve">Calculate the incremental price based on the incremental weight multiplied by the gram price increment (b)   </t>
  </si>
  <si>
    <t>Input weight:</t>
  </si>
  <si>
    <t xml:space="preserve"> (value must be between 251 &amp; 750g)</t>
  </si>
  <si>
    <t xml:space="preserve">Step 4:
</t>
  </si>
  <si>
    <t>Add the incremental price to the base price (c). The result is rounded to the nearest 1/1000th of a penny.</t>
  </si>
  <si>
    <t>Bag Price:</t>
  </si>
  <si>
    <t>Worked example</t>
  </si>
  <si>
    <t>Gram price increment for a Business Mail 70 Mailmark™ Large Letter =</t>
  </si>
  <si>
    <t>Incremental weight = (325g - 100g)</t>
  </si>
  <si>
    <t>225g</t>
  </si>
  <si>
    <t>Step 3:</t>
  </si>
  <si>
    <t>Step 4:</t>
  </si>
  <si>
    <t>Trayed mail savings:</t>
  </si>
  <si>
    <t>National Price Plan One and Two</t>
  </si>
  <si>
    <t>Urban Zonal Price Plan</t>
  </si>
  <si>
    <t>Groupings have been added to show or hide price plans as per your preference</t>
  </si>
  <si>
    <t>Suburban Zonal Price Plan</t>
  </si>
  <si>
    <t>Rural Zonal Price Plan</t>
  </si>
  <si>
    <t>London Zonal Price Plan</t>
  </si>
  <si>
    <t>Pricing Formula: P = ((Average Weight - a) * b) + c</t>
  </si>
  <si>
    <t>Worked Example</t>
  </si>
  <si>
    <t>A National Business Mail 70 Mailmark™ Large Letter weighing 325g</t>
  </si>
  <si>
    <t>Base price for a National Business Mail 70 Mailmark™ Large Letter =</t>
  </si>
  <si>
    <t>This link is to the DocketHub website. The pricing calculator is in the left hand menu.</t>
  </si>
  <si>
    <t>England &amp; Wales Regional Price Plan</t>
  </si>
  <si>
    <t>Scotland Regional Price Plan</t>
  </si>
  <si>
    <t>Northern Ireland Regional Price Plan</t>
  </si>
  <si>
    <t>London Regional Price Plan</t>
  </si>
  <si>
    <t>Charge Per Item</t>
  </si>
  <si>
    <t>Access Advertising Mail 70 Catalogue Letter</t>
  </si>
  <si>
    <t>Access Advertising Mail 1400 Catalogue Letter</t>
  </si>
  <si>
    <t>(General Large Letters)</t>
  </si>
  <si>
    <t>Presentation in trays*</t>
  </si>
  <si>
    <t>(Business, Advertising &amp; Magazines)</t>
  </si>
  <si>
    <t>Access Advertising Mail 1400 Catalogue Large Letter</t>
  </si>
  <si>
    <t>Access Advertising Mail 70 Catalogue Large Letter</t>
  </si>
  <si>
    <t>Royal Mail Wholesale Prices from 2nd October 2023</t>
  </si>
  <si>
    <t>34.39 pence</t>
  </si>
  <si>
    <t>52.27 pence</t>
  </si>
  <si>
    <t>24.58 pence</t>
  </si>
  <si>
    <t>56.62 pence</t>
  </si>
  <si>
    <t>104.42 pence</t>
  </si>
  <si>
    <t>Wholesale Average Container Fill: 169.5</t>
  </si>
  <si>
    <t>0.85 pence</t>
  </si>
  <si>
    <t>Wholesale Average Container Fill: 26.4</t>
  </si>
  <si>
    <t>2.40 pence</t>
  </si>
  <si>
    <t>0.00 pence</t>
  </si>
  <si>
    <t>10.80 pence</t>
  </si>
  <si>
    <t>21.23 pence</t>
  </si>
  <si>
    <t>1.16 pence</t>
  </si>
  <si>
    <t>2.74 pence</t>
  </si>
  <si>
    <t>4.86 pence</t>
  </si>
  <si>
    <t>12.95 pence</t>
  </si>
  <si>
    <t>42.05 pence</t>
  </si>
  <si>
    <t>0.61 pence</t>
  </si>
  <si>
    <t>0.97 pence</t>
  </si>
  <si>
    <t>Letters - Other Access charges - Prices from 2nd 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</si>
</sst>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164" formatCode="0.0000"/>
    <numFmt numFmtId="165" formatCode="_-* #,##0.000_-;\-* #,##0.000_-;_-* &quot;-&quot;??_-;_-@_-"/>
    <numFmt numFmtId="166" formatCode="_(* #,##0.00_);_(* \(#,##0.00\);_(* &quot;-&quot;??_);_(@_)"/>
    <numFmt numFmtId="167" formatCode="#,##0_ ;\-#,##0\ "/>
    <numFmt numFmtId="168" formatCode="0.000\p"/>
    <numFmt numFmtId="169" formatCode="0.0000\p"/>
    <numFmt numFmtId="170" formatCode="0&quot;g&quot;"/>
  </numFmts>
  <fonts count="2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4"/>
      <name val="Arial"/>
      <family val="2"/>
    </font>
    <font>
      <i/>
      <sz val="11"/>
      <color theme="1"/>
      <name val="Calibri"/>
      <family val="2"/>
      <scheme val="minor"/>
    </font>
    <font>
      <sz val="10"/>
      <name val="Arial"/>
      <family val="2"/>
    </font>
    <font>
      <b/>
      <sz val="10"/>
      <name val="Arial"/>
      <family val="2"/>
    </font>
    <font>
      <b/>
      <sz val="11"/>
      <color indexed="55"/>
      <name val="Calibri"/>
      <family val="2"/>
    </font>
    <font>
      <sz val="11"/>
      <color indexed="55"/>
      <name val="Calibri"/>
      <family val="2"/>
    </font>
    <font>
      <sz val="11"/>
      <color indexed="8"/>
      <name val="Calibri"/>
      <family val="2"/>
    </font>
    <font>
      <b/>
      <sz val="12"/>
      <name val="Arial"/>
      <family val="2"/>
    </font>
    <font>
      <sz val="10"/>
      <color indexed="8"/>
      <name val="Arial"/>
      <family val="2"/>
    </font>
    <font>
      <i/>
      <sz val="10"/>
      <color indexed="8"/>
      <name val="Arial"/>
      <family val="2"/>
    </font>
    <font>
      <sz val="10"/>
      <color rgb="FFFF0000"/>
      <name val="Arial"/>
      <family val="2"/>
    </font>
    <font>
      <sz val="9"/>
      <name val="Arial"/>
      <family val="2"/>
    </font>
    <font>
      <sz val="11"/>
      <color theme="1"/>
      <name val="Arial Narrow"/>
      <family val="2"/>
    </font>
    <font>
      <sz val="11"/>
      <color rgb="FF1F497D"/>
      <name val="Calibri"/>
      <family val="2"/>
      <scheme val="minor"/>
    </font>
    <font>
      <b/>
      <sz val="20"/>
      <color rgb="FFFF0000"/>
      <name val="Arial"/>
      <family val="2"/>
    </font>
    <font>
      <b/>
      <sz val="20"/>
      <color indexed="10"/>
      <name val="Calibri"/>
      <family val="2"/>
    </font>
    <font>
      <b/>
      <sz val="20"/>
      <color indexed="10"/>
      <name val="Arial"/>
      <family val="2"/>
    </font>
    <font>
      <sz val="6"/>
      <color indexed="8"/>
      <name val="Arial"/>
      <family val="2"/>
    </font>
    <font>
      <sz val="6"/>
      <color theme="1"/>
      <name val="Arial"/>
      <family val="2"/>
    </font>
    <font>
      <b/>
      <sz val="12"/>
      <color rgb="FFC00000"/>
      <name val="Calibri"/>
      <family val="2"/>
      <scheme val="minor"/>
    </font>
    <font>
      <sz val="11"/>
      <name val="Calibri"/>
      <family val="2"/>
      <scheme val="minor"/>
    </font>
    <font>
      <b/>
      <sz val="11"/>
      <color rgb="FFFF0000"/>
      <name val="Calibri"/>
      <family val="2"/>
      <scheme val="minor"/>
    </font>
  </fonts>
  <fills count="18">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0C0C0"/>
        <bgColor indexed="64"/>
      </patternFill>
    </fill>
    <fill>
      <patternFill patternType="solid">
        <fgColor indexed="9"/>
        <bgColor indexed="64"/>
      </patternFill>
    </fill>
    <fill>
      <patternFill patternType="solid">
        <fgColor theme="8" tint="0.79998168889431442"/>
        <bgColor indexed="64"/>
      </patternFill>
    </fill>
    <fill>
      <patternFill patternType="solid">
        <fgColor rgb="FFEAEAEA"/>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25">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auto="1"/>
      </left>
      <right/>
      <top style="thin">
        <color auto="1"/>
      </top>
      <bottom/>
      <diagonal/>
    </border>
    <border>
      <left style="thin">
        <color auto="1"/>
      </left>
      <right/>
      <top/>
      <bottom/>
      <diagonal/>
    </border>
    <border>
      <left style="hair">
        <color indexed="64"/>
      </left>
      <right style="hair">
        <color indexed="64"/>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top/>
      <bottom/>
      <diagonal/>
    </border>
    <border>
      <left/>
      <right/>
      <top/>
      <bottom style="dotted">
        <color indexed="64"/>
      </bottom>
      <diagonal/>
    </border>
    <border>
      <left/>
      <right/>
      <top style="dotted">
        <color indexed="64"/>
      </top>
      <bottom style="dotted">
        <color indexed="64"/>
      </bottom>
      <diagonal/>
    </border>
  </borders>
  <cellStyleXfs count="11">
    <xf numFmtId="0" fontId="0" fillId="0" borderId="0"/>
    <xf numFmtId="0" fontId="6" fillId="0" borderId="0" applyNumberFormat="0" applyFill="0" applyBorder="0" applyAlignment="0" applyProtection="0"/>
    <xf numFmtId="0" fontId="4" fillId="0" borderId="0"/>
    <xf numFmtId="0" fontId="3" fillId="0" borderId="0"/>
    <xf numFmtId="166" fontId="13" fillId="0" borderId="0" applyFont="0" applyFill="0" applyBorder="0" applyAlignment="0" applyProtection="0"/>
    <xf numFmtId="9" fontId="13" fillId="0" borderId="0" applyFont="0" applyFill="0" applyBorder="0" applyAlignment="0" applyProtection="0"/>
    <xf numFmtId="0" fontId="3" fillId="0" borderId="0"/>
    <xf numFmtId="0" fontId="6" fillId="0" borderId="0" applyNumberFormat="0" applyFill="0" applyBorder="0" applyAlignment="0" applyProtection="0"/>
    <xf numFmtId="0" fontId="9" fillId="0" borderId="0"/>
    <xf numFmtId="0" fontId="19" fillId="0" borderId="0"/>
    <xf numFmtId="0" fontId="1" fillId="0" borderId="0"/>
  </cellStyleXfs>
  <cellXfs count="241">
    <xf numFmtId="0" fontId="0" fillId="0" borderId="0" xfId="0"/>
    <xf numFmtId="0" fontId="7" fillId="2" borderId="0" xfId="2" applyFont="1" applyFill="1" applyBorder="1" applyAlignment="1"/>
    <xf numFmtId="164" fontId="7" fillId="2" borderId="0" xfId="2" applyNumberFormat="1" applyFont="1" applyFill="1" applyBorder="1" applyAlignment="1"/>
    <xf numFmtId="0" fontId="4" fillId="2" borderId="0" xfId="2" applyFill="1"/>
    <xf numFmtId="0" fontId="4" fillId="0" borderId="0" xfId="2"/>
    <xf numFmtId="164" fontId="4" fillId="0" borderId="0" xfId="2" applyNumberFormat="1"/>
    <xf numFmtId="0" fontId="4" fillId="0" borderId="0" xfId="2" applyAlignment="1">
      <alignment vertical="center"/>
    </xf>
    <xf numFmtId="165" fontId="4" fillId="0" borderId="0" xfId="2" applyNumberFormat="1" applyAlignment="1">
      <alignment vertical="center"/>
    </xf>
    <xf numFmtId="0" fontId="10" fillId="0" borderId="0" xfId="2" applyFont="1" applyAlignment="1">
      <alignment vertical="center"/>
    </xf>
    <xf numFmtId="164" fontId="4" fillId="0" borderId="0" xfId="2" applyNumberFormat="1" applyAlignment="1">
      <alignment vertical="center"/>
    </xf>
    <xf numFmtId="17" fontId="11" fillId="0" borderId="3" xfId="2" applyNumberFormat="1" applyFont="1" applyBorder="1" applyAlignment="1">
      <alignment horizontal="center" vertical="center" wrapText="1"/>
    </xf>
    <xf numFmtId="164" fontId="11" fillId="0" borderId="7" xfId="2" applyNumberFormat="1" applyFont="1" applyBorder="1" applyAlignment="1">
      <alignment horizontal="center" vertical="center" wrapText="1"/>
    </xf>
    <xf numFmtId="164" fontId="11" fillId="0" borderId="5" xfId="2" applyNumberFormat="1" applyFont="1" applyBorder="1" applyAlignment="1">
      <alignment horizontal="center" vertical="center" wrapText="1"/>
    </xf>
    <xf numFmtId="0" fontId="4" fillId="0" borderId="0" xfId="2" applyBorder="1"/>
    <xf numFmtId="0" fontId="4" fillId="0" borderId="8" xfId="2" applyBorder="1" applyAlignment="1">
      <alignment horizontal="left" vertical="center" wrapText="1"/>
    </xf>
    <xf numFmtId="0" fontId="4" fillId="0" borderId="4" xfId="2" applyBorder="1" applyAlignment="1">
      <alignment horizontal="center" vertical="center" wrapText="1"/>
    </xf>
    <xf numFmtId="17" fontId="12" fillId="0" borderId="4" xfId="2" applyNumberFormat="1" applyFont="1" applyBorder="1" applyAlignment="1">
      <alignment horizontal="center" vertical="center" wrapText="1"/>
    </xf>
    <xf numFmtId="164" fontId="12" fillId="0" borderId="4" xfId="2" applyNumberFormat="1" applyFont="1" applyBorder="1" applyAlignment="1">
      <alignment horizontal="center" vertical="center" wrapText="1"/>
    </xf>
    <xf numFmtId="0" fontId="4" fillId="0" borderId="8" xfId="2" applyBorder="1" applyAlignment="1">
      <alignment horizontal="center" vertical="center" wrapText="1"/>
    </xf>
    <xf numFmtId="17" fontId="12" fillId="0" borderId="8" xfId="2" applyNumberFormat="1" applyFont="1" applyBorder="1" applyAlignment="1">
      <alignment horizontal="center" vertical="center" wrapText="1"/>
    </xf>
    <xf numFmtId="164" fontId="12" fillId="0" borderId="8" xfId="2" applyNumberFormat="1" applyFont="1" applyBorder="1" applyAlignment="1">
      <alignment horizontal="center" vertical="center" wrapText="1"/>
    </xf>
    <xf numFmtId="0" fontId="0" fillId="0" borderId="0" xfId="0" applyBorder="1"/>
    <xf numFmtId="0" fontId="4" fillId="0" borderId="9" xfId="2" applyBorder="1"/>
    <xf numFmtId="165" fontId="13" fillId="0" borderId="3" xfId="4" applyNumberFormat="1" applyBorder="1" applyAlignment="1"/>
    <xf numFmtId="167" fontId="13" fillId="8" borderId="10" xfId="4" applyNumberFormat="1" applyFill="1" applyBorder="1" applyAlignment="1"/>
    <xf numFmtId="164" fontId="13" fillId="8" borderId="11" xfId="4" applyNumberFormat="1" applyFill="1" applyBorder="1" applyAlignment="1"/>
    <xf numFmtId="164" fontId="13" fillId="8" borderId="2" xfId="5" applyNumberFormat="1" applyFill="1" applyBorder="1" applyAlignment="1"/>
    <xf numFmtId="0" fontId="4" fillId="0" borderId="6" xfId="2" applyBorder="1"/>
    <xf numFmtId="165" fontId="13" fillId="0" borderId="12" xfId="4" applyNumberFormat="1" applyBorder="1" applyAlignment="1"/>
    <xf numFmtId="167" fontId="13" fillId="0" borderId="13" xfId="4" applyNumberFormat="1" applyBorder="1" applyAlignment="1"/>
    <xf numFmtId="164" fontId="13" fillId="0" borderId="14" xfId="4" applyNumberFormat="1" applyBorder="1" applyAlignment="1"/>
    <xf numFmtId="164" fontId="13" fillId="0" borderId="15" xfId="5" applyNumberFormat="1" applyBorder="1" applyAlignment="1"/>
    <xf numFmtId="0" fontId="4" fillId="0" borderId="16" xfId="2" applyBorder="1"/>
    <xf numFmtId="165" fontId="13" fillId="0" borderId="13" xfId="4" applyNumberFormat="1" applyBorder="1" applyAlignment="1"/>
    <xf numFmtId="0" fontId="4" fillId="0" borderId="17" xfId="2" applyBorder="1"/>
    <xf numFmtId="165" fontId="13" fillId="0" borderId="10" xfId="4" applyNumberFormat="1" applyBorder="1" applyAlignment="1"/>
    <xf numFmtId="167" fontId="13" fillId="0" borderId="10" xfId="4" applyNumberFormat="1" applyBorder="1" applyAlignment="1"/>
    <xf numFmtId="164" fontId="13" fillId="0" borderId="18" xfId="4" applyNumberFormat="1" applyBorder="1" applyAlignment="1"/>
    <xf numFmtId="164" fontId="13" fillId="0" borderId="19" xfId="4" applyNumberFormat="1" applyBorder="1" applyAlignment="1"/>
    <xf numFmtId="0" fontId="4" fillId="0" borderId="4" xfId="2" applyBorder="1"/>
    <xf numFmtId="0" fontId="4" fillId="0" borderId="1" xfId="2" applyBorder="1"/>
    <xf numFmtId="165" fontId="13" fillId="0" borderId="1" xfId="4" applyNumberFormat="1" applyBorder="1" applyAlignment="1"/>
    <xf numFmtId="167" fontId="13" fillId="0" borderId="1" xfId="4" applyNumberFormat="1" applyBorder="1" applyAlignment="1"/>
    <xf numFmtId="164" fontId="13" fillId="0" borderId="1" xfId="4" applyNumberFormat="1" applyBorder="1" applyAlignment="1"/>
    <xf numFmtId="165" fontId="13" fillId="0" borderId="0" xfId="4" applyNumberFormat="1" applyBorder="1" applyAlignment="1"/>
    <xf numFmtId="167" fontId="13" fillId="0" borderId="0" xfId="4" applyNumberFormat="1" applyBorder="1" applyAlignment="1"/>
    <xf numFmtId="164" fontId="13" fillId="0" borderId="0" xfId="4" applyNumberFormat="1" applyBorder="1" applyAlignment="1"/>
    <xf numFmtId="164" fontId="13" fillId="0" borderId="4" xfId="4" applyNumberFormat="1" applyBorder="1" applyAlignment="1"/>
    <xf numFmtId="0" fontId="3" fillId="0" borderId="6" xfId="6" applyBorder="1"/>
    <xf numFmtId="167" fontId="13" fillId="9" borderId="12" xfId="4" applyNumberFormat="1" applyFill="1" applyBorder="1" applyAlignment="1"/>
    <xf numFmtId="164" fontId="13" fillId="9" borderId="20" xfId="4" applyNumberFormat="1" applyFill="1" applyBorder="1" applyAlignment="1"/>
    <xf numFmtId="164" fontId="13" fillId="9" borderId="21" xfId="5" applyNumberFormat="1" applyFill="1" applyBorder="1" applyAlignment="1"/>
    <xf numFmtId="0" fontId="3" fillId="0" borderId="16" xfId="6" applyBorder="1"/>
    <xf numFmtId="167" fontId="13" fillId="9" borderId="13" xfId="4" applyNumberFormat="1" applyFill="1" applyBorder="1" applyAlignment="1"/>
    <xf numFmtId="164" fontId="13" fillId="9" borderId="14" xfId="4" applyNumberFormat="1" applyFill="1" applyBorder="1" applyAlignment="1"/>
    <xf numFmtId="164" fontId="13" fillId="9" borderId="15" xfId="5" applyNumberFormat="1" applyFill="1" applyBorder="1" applyAlignment="1"/>
    <xf numFmtId="0" fontId="3" fillId="0" borderId="16" xfId="6" applyFont="1" applyBorder="1"/>
    <xf numFmtId="0" fontId="3" fillId="0" borderId="17" xfId="6" applyFont="1" applyBorder="1"/>
    <xf numFmtId="167" fontId="13" fillId="9" borderId="10" xfId="4" applyNumberFormat="1" applyFill="1" applyBorder="1" applyAlignment="1"/>
    <xf numFmtId="164" fontId="13" fillId="9" borderId="18" xfId="4" applyNumberFormat="1" applyFill="1" applyBorder="1" applyAlignment="1"/>
    <xf numFmtId="164" fontId="13" fillId="9" borderId="19" xfId="4" applyNumberFormat="1" applyFill="1" applyBorder="1" applyAlignment="1"/>
    <xf numFmtId="165" fontId="4" fillId="0" borderId="0" xfId="2" applyNumberFormat="1"/>
    <xf numFmtId="0" fontId="5" fillId="0" borderId="0" xfId="2" applyFont="1"/>
    <xf numFmtId="165" fontId="4" fillId="0" borderId="0" xfId="2" applyNumberFormat="1" applyBorder="1"/>
    <xf numFmtId="164" fontId="3" fillId="0" borderId="0" xfId="6" applyNumberFormat="1" applyBorder="1"/>
    <xf numFmtId="2" fontId="3" fillId="0" borderId="0" xfId="3" applyNumberFormat="1"/>
    <xf numFmtId="165" fontId="3" fillId="0" borderId="0" xfId="6" applyNumberFormat="1" applyBorder="1"/>
    <xf numFmtId="164" fontId="4" fillId="0" borderId="0" xfId="2" applyNumberFormat="1" applyBorder="1"/>
    <xf numFmtId="2" fontId="3" fillId="0" borderId="0" xfId="6" applyNumberFormat="1" applyBorder="1"/>
    <xf numFmtId="165" fontId="4" fillId="0" borderId="0" xfId="2" applyNumberFormat="1" applyFill="1"/>
    <xf numFmtId="164" fontId="4" fillId="0" borderId="0" xfId="2" applyNumberFormat="1" applyFill="1"/>
    <xf numFmtId="0" fontId="6" fillId="0" borderId="0" xfId="7"/>
    <xf numFmtId="0" fontId="7" fillId="10" borderId="0" xfId="6" applyFont="1" applyFill="1" applyBorder="1" applyAlignment="1"/>
    <xf numFmtId="0" fontId="3" fillId="10" borderId="0" xfId="6" applyFill="1"/>
    <xf numFmtId="0" fontId="9" fillId="0" borderId="0" xfId="8"/>
    <xf numFmtId="0" fontId="3" fillId="0" borderId="0" xfId="6"/>
    <xf numFmtId="0" fontId="14" fillId="0" borderId="3" xfId="8" applyFont="1" applyBorder="1" applyAlignment="1">
      <alignment wrapText="1"/>
    </xf>
    <xf numFmtId="0" fontId="14" fillId="0" borderId="7" xfId="8" applyFont="1" applyBorder="1" applyAlignment="1">
      <alignment horizontal="center" wrapText="1"/>
    </xf>
    <xf numFmtId="0" fontId="14" fillId="0" borderId="5" xfId="8" applyFont="1" applyBorder="1" applyAlignment="1">
      <alignment horizontal="center" wrapText="1"/>
    </xf>
    <xf numFmtId="0" fontId="15" fillId="0" borderId="12" xfId="8" applyFont="1" applyBorder="1"/>
    <xf numFmtId="0" fontId="9" fillId="0" borderId="20" xfId="8" applyFont="1" applyBorder="1" applyAlignment="1">
      <alignment horizontal="center"/>
    </xf>
    <xf numFmtId="4" fontId="9" fillId="0" borderId="21" xfId="8" applyNumberFormat="1" applyFont="1" applyBorder="1" applyAlignment="1">
      <alignment horizontal="center"/>
    </xf>
    <xf numFmtId="0" fontId="9" fillId="0" borderId="13" xfId="8" applyFont="1" applyBorder="1"/>
    <xf numFmtId="0" fontId="9" fillId="0" borderId="14" xfId="8" applyFont="1" applyBorder="1" applyAlignment="1">
      <alignment horizontal="center"/>
    </xf>
    <xf numFmtId="4" fontId="9" fillId="0" borderId="15" xfId="8" applyNumberFormat="1" applyFont="1" applyBorder="1" applyAlignment="1">
      <alignment horizontal="center"/>
    </xf>
    <xf numFmtId="0" fontId="9" fillId="0" borderId="21" xfId="8" applyFont="1" applyBorder="1" applyAlignment="1">
      <alignment horizontal="center"/>
    </xf>
    <xf numFmtId="0" fontId="9" fillId="0" borderId="12" xfId="8" applyFont="1" applyBorder="1"/>
    <xf numFmtId="0" fontId="15" fillId="11" borderId="12" xfId="8" applyFont="1" applyFill="1" applyBorder="1"/>
    <xf numFmtId="0" fontId="9" fillId="11" borderId="20" xfId="8" applyFont="1" applyFill="1" applyBorder="1" applyAlignment="1">
      <alignment horizontal="center"/>
    </xf>
    <xf numFmtId="0" fontId="9" fillId="11" borderId="21" xfId="8" applyFont="1" applyFill="1" applyBorder="1" applyAlignment="1">
      <alignment horizontal="center"/>
    </xf>
    <xf numFmtId="0" fontId="15" fillId="11" borderId="13" xfId="8" applyFont="1" applyFill="1" applyBorder="1"/>
    <xf numFmtId="0" fontId="9" fillId="11" borderId="14" xfId="8" applyFont="1" applyFill="1" applyBorder="1" applyAlignment="1">
      <alignment horizontal="center"/>
    </xf>
    <xf numFmtId="0" fontId="9" fillId="11" borderId="15" xfId="8" applyFont="1" applyFill="1" applyBorder="1" applyAlignment="1">
      <alignment horizontal="center"/>
    </xf>
    <xf numFmtId="0" fontId="9" fillId="0" borderId="12" xfId="8" applyFont="1" applyFill="1" applyBorder="1"/>
    <xf numFmtId="8" fontId="9" fillId="0" borderId="21" xfId="8" applyNumberFormat="1" applyFont="1" applyBorder="1" applyAlignment="1">
      <alignment horizontal="center"/>
    </xf>
    <xf numFmtId="8" fontId="9" fillId="0" borderId="15" xfId="8" applyNumberFormat="1" applyFont="1" applyBorder="1" applyAlignment="1">
      <alignment horizontal="center"/>
    </xf>
    <xf numFmtId="0" fontId="9" fillId="0" borderId="11" xfId="8" applyFont="1" applyBorder="1" applyAlignment="1">
      <alignment horizontal="center"/>
    </xf>
    <xf numFmtId="0" fontId="9" fillId="0" borderId="2" xfId="8" applyFont="1" applyBorder="1" applyAlignment="1">
      <alignment horizontal="center"/>
    </xf>
    <xf numFmtId="0" fontId="15" fillId="0" borderId="13" xfId="8" applyFont="1" applyBorder="1"/>
    <xf numFmtId="0" fontId="15" fillId="0" borderId="14" xfId="8" applyFont="1" applyBorder="1" applyAlignment="1">
      <alignment horizontal="center"/>
    </xf>
    <xf numFmtId="8" fontId="15" fillId="0" borderId="15" xfId="8" applyNumberFormat="1" applyFont="1" applyBorder="1" applyAlignment="1">
      <alignment horizontal="center"/>
    </xf>
    <xf numFmtId="0" fontId="16" fillId="0" borderId="13" xfId="8" applyFont="1" applyBorder="1"/>
    <xf numFmtId="0" fontId="15" fillId="0" borderId="15" xfId="8" applyFont="1" applyBorder="1" applyAlignment="1">
      <alignment horizontal="center"/>
    </xf>
    <xf numFmtId="0" fontId="15" fillId="0" borderId="20" xfId="8" applyFont="1" applyBorder="1" applyAlignment="1">
      <alignment horizontal="center"/>
    </xf>
    <xf numFmtId="0" fontId="15" fillId="0" borderId="21" xfId="8" applyFont="1" applyBorder="1" applyAlignment="1">
      <alignment horizontal="center"/>
    </xf>
    <xf numFmtId="40" fontId="15" fillId="0" borderId="15" xfId="8" applyNumberFormat="1" applyFont="1" applyBorder="1" applyAlignment="1">
      <alignment horizontal="center"/>
    </xf>
    <xf numFmtId="0" fontId="15" fillId="0" borderId="10" xfId="8" applyFont="1" applyBorder="1"/>
    <xf numFmtId="0" fontId="15" fillId="0" borderId="11" xfId="8" applyFont="1" applyBorder="1" applyAlignment="1">
      <alignment horizontal="center"/>
    </xf>
    <xf numFmtId="8" fontId="15" fillId="0" borderId="2" xfId="8" applyNumberFormat="1" applyFont="1" applyBorder="1" applyAlignment="1">
      <alignment horizontal="center"/>
    </xf>
    <xf numFmtId="0" fontId="9" fillId="11" borderId="13" xfId="8" applyFont="1" applyFill="1" applyBorder="1" applyAlignment="1">
      <alignment wrapText="1"/>
    </xf>
    <xf numFmtId="0" fontId="18" fillId="11" borderId="10" xfId="8" applyFont="1" applyFill="1" applyBorder="1" applyAlignment="1">
      <alignment wrapText="1"/>
    </xf>
    <xf numFmtId="0" fontId="20" fillId="0" borderId="0" xfId="9" applyFont="1" applyAlignment="1">
      <alignment vertical="center"/>
    </xf>
    <xf numFmtId="0" fontId="19" fillId="0" borderId="8" xfId="9" applyBorder="1"/>
    <xf numFmtId="0" fontId="19" fillId="0" borderId="0" xfId="9"/>
    <xf numFmtId="0" fontId="21" fillId="0" borderId="0" xfId="9" applyFont="1" applyAlignment="1">
      <alignment vertical="center"/>
    </xf>
    <xf numFmtId="0" fontId="9" fillId="0" borderId="21" xfId="8" applyFont="1" applyFill="1" applyBorder="1" applyAlignment="1">
      <alignment horizontal="center"/>
    </xf>
    <xf numFmtId="0" fontId="9" fillId="0" borderId="15" xfId="8" applyFont="1" applyFill="1" applyBorder="1" applyAlignment="1">
      <alignment horizontal="center"/>
    </xf>
    <xf numFmtId="8" fontId="9" fillId="11" borderId="21" xfId="8" applyNumberFormat="1" applyFont="1" applyFill="1" applyBorder="1" applyAlignment="1">
      <alignment horizontal="center"/>
    </xf>
    <xf numFmtId="8" fontId="9" fillId="11" borderId="15" xfId="8" applyNumberFormat="1" applyFont="1" applyFill="1" applyBorder="1" applyAlignment="1">
      <alignment horizontal="center"/>
    </xf>
    <xf numFmtId="0" fontId="15" fillId="11" borderId="10" xfId="8" applyFont="1" applyFill="1" applyBorder="1"/>
    <xf numFmtId="0" fontId="9" fillId="11" borderId="11" xfId="8" applyFont="1" applyFill="1" applyBorder="1" applyAlignment="1">
      <alignment horizontal="center"/>
    </xf>
    <xf numFmtId="8" fontId="9" fillId="11" borderId="2" xfId="8" applyNumberFormat="1" applyFont="1" applyFill="1" applyBorder="1" applyAlignment="1">
      <alignment horizontal="center"/>
    </xf>
    <xf numFmtId="0" fontId="25" fillId="0" borderId="0" xfId="9" applyFont="1"/>
    <xf numFmtId="0" fontId="9" fillId="11" borderId="0" xfId="8" applyFont="1" applyFill="1" applyBorder="1"/>
    <xf numFmtId="0" fontId="9" fillId="11" borderId="0" xfId="9" applyFont="1" applyFill="1"/>
    <xf numFmtId="0" fontId="7" fillId="10" borderId="0" xfId="3" applyFont="1" applyFill="1" applyBorder="1" applyAlignment="1"/>
    <xf numFmtId="0" fontId="3" fillId="10" borderId="0" xfId="3" applyFill="1"/>
    <xf numFmtId="0" fontId="7" fillId="0" borderId="0" xfId="3" applyFont="1" applyFill="1" applyBorder="1" applyAlignment="1"/>
    <xf numFmtId="0" fontId="3" fillId="0" borderId="0" xfId="3" applyFill="1"/>
    <xf numFmtId="0" fontId="10" fillId="0" borderId="0" xfId="3" applyFont="1" applyAlignment="1">
      <alignment vertical="center"/>
    </xf>
    <xf numFmtId="0" fontId="3" fillId="0" borderId="0" xfId="3"/>
    <xf numFmtId="0" fontId="3" fillId="0" borderId="12" xfId="3" applyBorder="1"/>
    <xf numFmtId="0" fontId="3" fillId="0" borderId="8" xfId="3" applyBorder="1"/>
    <xf numFmtId="0" fontId="3" fillId="0" borderId="21" xfId="3" applyBorder="1"/>
    <xf numFmtId="0" fontId="3" fillId="0" borderId="13" xfId="3" applyBorder="1"/>
    <xf numFmtId="0" fontId="26" fillId="0" borderId="0" xfId="3" applyFont="1" applyBorder="1"/>
    <xf numFmtId="0" fontId="3" fillId="0" borderId="0" xfId="3" applyBorder="1"/>
    <xf numFmtId="0" fontId="3" fillId="0" borderId="15" xfId="3" applyBorder="1"/>
    <xf numFmtId="0" fontId="3" fillId="0" borderId="0" xfId="3" applyAlignment="1">
      <alignment vertical="center"/>
    </xf>
    <xf numFmtId="0" fontId="5" fillId="0" borderId="23" xfId="3" applyFont="1" applyBorder="1" applyAlignment="1">
      <alignment vertical="center"/>
    </xf>
    <xf numFmtId="0" fontId="3" fillId="0" borderId="13" xfId="3" applyBorder="1" applyAlignment="1">
      <alignment vertical="center"/>
    </xf>
    <xf numFmtId="0" fontId="3" fillId="0" borderId="0" xfId="3" applyFill="1" applyBorder="1" applyAlignment="1">
      <alignment vertical="center"/>
    </xf>
    <xf numFmtId="0" fontId="5" fillId="0" borderId="0" xfId="3" applyFont="1" applyBorder="1" applyAlignment="1">
      <alignment horizontal="center"/>
    </xf>
    <xf numFmtId="0" fontId="3" fillId="0" borderId="0" xfId="3" applyBorder="1" applyAlignment="1">
      <alignment vertical="center"/>
    </xf>
    <xf numFmtId="0" fontId="3" fillId="0" borderId="15" xfId="3" applyBorder="1" applyAlignment="1">
      <alignment vertical="center"/>
    </xf>
    <xf numFmtId="0" fontId="5" fillId="0" borderId="24" xfId="3" applyFont="1" applyBorder="1" applyAlignment="1">
      <alignment vertical="center"/>
    </xf>
    <xf numFmtId="0" fontId="5" fillId="0" borderId="0" xfId="3" applyFont="1" applyBorder="1" applyAlignment="1">
      <alignment horizontal="right" vertical="center"/>
    </xf>
    <xf numFmtId="0" fontId="3" fillId="12" borderId="0" xfId="3" applyFill="1" applyBorder="1" applyAlignment="1">
      <alignment horizontal="center" vertical="center"/>
    </xf>
    <xf numFmtId="164" fontId="3" fillId="12" borderId="0" xfId="3" applyNumberFormat="1" applyFill="1" applyBorder="1" applyAlignment="1">
      <alignment horizontal="center" vertical="center"/>
    </xf>
    <xf numFmtId="0" fontId="3" fillId="0" borderId="0" xfId="3" applyFill="1" applyBorder="1" applyAlignment="1">
      <alignment vertical="center" wrapText="1"/>
    </xf>
    <xf numFmtId="0" fontId="3" fillId="0" borderId="0" xfId="3" applyBorder="1" applyAlignment="1">
      <alignment horizontal="left" vertical="center"/>
    </xf>
    <xf numFmtId="0" fontId="3" fillId="0" borderId="0" xfId="3" applyBorder="1" applyAlignment="1">
      <alignment horizontal="center" vertical="center"/>
    </xf>
    <xf numFmtId="168" fontId="3" fillId="12" borderId="0" xfId="3" applyNumberFormat="1" applyFill="1" applyBorder="1" applyAlignment="1">
      <alignment horizontal="right" vertical="center"/>
    </xf>
    <xf numFmtId="169" fontId="3" fillId="0" borderId="0" xfId="3" applyNumberFormat="1" applyFill="1" applyBorder="1" applyAlignment="1">
      <alignment horizontal="center" vertical="center"/>
    </xf>
    <xf numFmtId="0" fontId="3" fillId="0" borderId="10" xfId="3" applyBorder="1"/>
    <xf numFmtId="0" fontId="3" fillId="0" borderId="1" xfId="3" applyBorder="1"/>
    <xf numFmtId="0" fontId="3" fillId="0" borderId="2" xfId="3" applyBorder="1"/>
    <xf numFmtId="0" fontId="26" fillId="13" borderId="0" xfId="3" applyFont="1" applyFill="1" applyAlignment="1"/>
    <xf numFmtId="0" fontId="3" fillId="13" borderId="0" xfId="3" applyFill="1"/>
    <xf numFmtId="0" fontId="5" fillId="13" borderId="0" xfId="3" applyFont="1" applyFill="1" applyAlignment="1"/>
    <xf numFmtId="0" fontId="5" fillId="13" borderId="0" xfId="3" applyFont="1" applyFill="1" applyBorder="1" applyAlignment="1">
      <alignment vertical="center"/>
    </xf>
    <xf numFmtId="0" fontId="3" fillId="13" borderId="0" xfId="3" applyFont="1" applyFill="1" applyBorder="1" applyAlignment="1">
      <alignment horizontal="left" vertical="center"/>
    </xf>
    <xf numFmtId="169" fontId="3" fillId="13" borderId="0" xfId="3" applyNumberFormat="1" applyFill="1" applyBorder="1" applyAlignment="1">
      <alignment vertical="center"/>
    </xf>
    <xf numFmtId="0" fontId="5" fillId="13" borderId="23" xfId="3" applyFont="1" applyFill="1" applyBorder="1" applyAlignment="1">
      <alignment vertical="center"/>
    </xf>
    <xf numFmtId="169" fontId="3" fillId="13" borderId="23" xfId="3" applyNumberFormat="1" applyFill="1" applyBorder="1" applyAlignment="1">
      <alignment vertical="center"/>
    </xf>
    <xf numFmtId="0" fontId="3" fillId="13" borderId="24" xfId="3" applyFill="1" applyBorder="1" applyAlignment="1">
      <alignment horizontal="left" vertical="center"/>
    </xf>
    <xf numFmtId="169" fontId="3" fillId="13" borderId="23" xfId="3" applyNumberFormat="1" applyFill="1" applyBorder="1" applyAlignment="1">
      <alignment horizontal="right" vertical="center"/>
    </xf>
    <xf numFmtId="0" fontId="3" fillId="0" borderId="0" xfId="3" applyFill="1" applyBorder="1" applyAlignment="1">
      <alignment horizontal="left" vertical="center"/>
    </xf>
    <xf numFmtId="169" fontId="3" fillId="0" borderId="0" xfId="3" applyNumberFormat="1" applyFill="1" applyBorder="1" applyAlignment="1">
      <alignment vertical="center"/>
    </xf>
    <xf numFmtId="168" fontId="3" fillId="13" borderId="23" xfId="3" applyNumberFormat="1" applyFill="1" applyBorder="1" applyAlignment="1">
      <alignment horizontal="right" vertical="center"/>
    </xf>
    <xf numFmtId="0" fontId="3" fillId="13" borderId="0" xfId="3" applyFill="1" applyBorder="1" applyAlignment="1">
      <alignment horizontal="left" vertical="center"/>
    </xf>
    <xf numFmtId="170" fontId="3" fillId="13" borderId="0" xfId="3" applyNumberFormat="1" applyFill="1" applyBorder="1" applyAlignment="1">
      <alignment vertical="center"/>
    </xf>
    <xf numFmtId="170" fontId="3" fillId="0" borderId="0" xfId="3" applyNumberFormat="1" applyFill="1" applyBorder="1" applyAlignment="1">
      <alignment vertical="center"/>
    </xf>
    <xf numFmtId="0" fontId="5" fillId="13" borderId="0" xfId="3" applyFont="1" applyFill="1"/>
    <xf numFmtId="0" fontId="3" fillId="13" borderId="0" xfId="3" applyFill="1" applyAlignment="1"/>
    <xf numFmtId="0" fontId="3" fillId="13" borderId="0" xfId="3" applyFill="1" applyAlignment="1">
      <alignment horizontal="right"/>
    </xf>
    <xf numFmtId="168" fontId="3" fillId="13" borderId="0" xfId="3" applyNumberFormat="1" applyFill="1"/>
    <xf numFmtId="0" fontId="6" fillId="0" borderId="0" xfId="1"/>
    <xf numFmtId="0" fontId="5" fillId="0" borderId="6" xfId="2" applyFont="1" applyBorder="1" applyAlignment="1">
      <alignment horizontal="left" vertical="center" wrapText="1"/>
    </xf>
    <xf numFmtId="0" fontId="5" fillId="0" borderId="3" xfId="2" applyFont="1" applyBorder="1" applyAlignment="1">
      <alignment horizontal="center" vertical="center" wrapText="1"/>
    </xf>
    <xf numFmtId="0" fontId="10" fillId="0" borderId="0" xfId="0" applyFont="1"/>
    <xf numFmtId="0" fontId="2" fillId="13" borderId="23" xfId="3" applyFont="1" applyFill="1" applyBorder="1" applyAlignment="1">
      <alignment horizontal="left" vertical="center"/>
    </xf>
    <xf numFmtId="0" fontId="2" fillId="0" borderId="0" xfId="3" applyFont="1"/>
    <xf numFmtId="0" fontId="5" fillId="0" borderId="6" xfId="2" applyFont="1" applyFill="1" applyBorder="1" applyAlignment="1">
      <alignment horizontal="left" vertical="center" wrapText="1"/>
    </xf>
    <xf numFmtId="0" fontId="4" fillId="0" borderId="0" xfId="2" applyFill="1"/>
    <xf numFmtId="0" fontId="2" fillId="0" borderId="0" xfId="2" applyFont="1" applyFill="1"/>
    <xf numFmtId="0" fontId="4" fillId="0" borderId="0" xfId="2" applyFill="1" applyAlignment="1">
      <alignment vertical="center"/>
    </xf>
    <xf numFmtId="0" fontId="10" fillId="0" borderId="0" xfId="2" applyFont="1" applyFill="1" applyAlignment="1">
      <alignment vertical="center"/>
    </xf>
    <xf numFmtId="0" fontId="27" fillId="0" borderId="0" xfId="0" applyFont="1"/>
    <xf numFmtId="0" fontId="0" fillId="0" borderId="13" xfId="8" applyFont="1" applyFill="1" applyBorder="1" applyAlignment="1">
      <alignment horizontal="right"/>
    </xf>
    <xf numFmtId="0" fontId="26" fillId="0" borderId="23" xfId="3" applyFont="1" applyBorder="1"/>
    <xf numFmtId="0" fontId="3" fillId="0" borderId="23" xfId="3" applyBorder="1"/>
    <xf numFmtId="167" fontId="13" fillId="0" borderId="12" xfId="4" applyNumberFormat="1" applyBorder="1" applyAlignment="1"/>
    <xf numFmtId="164" fontId="13" fillId="0" borderId="20" xfId="4" applyNumberFormat="1" applyBorder="1" applyAlignment="1"/>
    <xf numFmtId="164" fontId="13" fillId="0" borderId="21" xfId="5" applyNumberFormat="1" applyBorder="1" applyAlignment="1"/>
    <xf numFmtId="0" fontId="28" fillId="0" borderId="0" xfId="2" applyFont="1"/>
    <xf numFmtId="0" fontId="1" fillId="0" borderId="8" xfId="10" applyBorder="1"/>
    <xf numFmtId="164" fontId="1" fillId="0" borderId="8" xfId="10" applyNumberFormat="1" applyBorder="1"/>
    <xf numFmtId="2" fontId="1" fillId="0" borderId="8" xfId="10" applyNumberFormat="1" applyBorder="1"/>
    <xf numFmtId="0" fontId="1" fillId="0" borderId="0" xfId="10"/>
    <xf numFmtId="165" fontId="1" fillId="0" borderId="0" xfId="10" applyNumberFormat="1"/>
    <xf numFmtId="2" fontId="3" fillId="0" borderId="0" xfId="6" applyNumberFormat="1"/>
    <xf numFmtId="164" fontId="1" fillId="0" borderId="0" xfId="6" applyNumberFormat="1" applyFont="1"/>
    <xf numFmtId="164" fontId="3" fillId="0" borderId="0" xfId="6" applyNumberFormat="1"/>
    <xf numFmtId="164" fontId="8" fillId="0" borderId="0" xfId="6" applyNumberFormat="1" applyFont="1"/>
    <xf numFmtId="0" fontId="1" fillId="0" borderId="6" xfId="2" applyFont="1" applyBorder="1"/>
    <xf numFmtId="0" fontId="10" fillId="15" borderId="3" xfId="3" applyFont="1" applyFill="1" applyBorder="1" applyAlignment="1">
      <alignment horizontal="center"/>
    </xf>
    <xf numFmtId="0" fontId="10" fillId="15" borderId="4" xfId="3" applyFont="1" applyFill="1" applyBorder="1" applyAlignment="1">
      <alignment horizontal="center"/>
    </xf>
    <xf numFmtId="0" fontId="10" fillId="15" borderId="5" xfId="3" applyFont="1" applyFill="1" applyBorder="1" applyAlignment="1">
      <alignment horizontal="center"/>
    </xf>
    <xf numFmtId="0" fontId="10" fillId="16" borderId="3" xfId="3" applyFont="1" applyFill="1" applyBorder="1" applyAlignment="1">
      <alignment horizontal="center"/>
    </xf>
    <xf numFmtId="0" fontId="10" fillId="16" borderId="4" xfId="3" applyFont="1" applyFill="1" applyBorder="1" applyAlignment="1">
      <alignment horizontal="center"/>
    </xf>
    <xf numFmtId="0" fontId="10" fillId="16" borderId="5" xfId="3" applyFont="1" applyFill="1" applyBorder="1" applyAlignment="1">
      <alignment horizontal="center"/>
    </xf>
    <xf numFmtId="0" fontId="10" fillId="17" borderId="3" xfId="3" applyFont="1" applyFill="1" applyBorder="1" applyAlignment="1">
      <alignment horizontal="center"/>
    </xf>
    <xf numFmtId="0" fontId="10" fillId="17" borderId="4" xfId="3" applyFont="1" applyFill="1" applyBorder="1" applyAlignment="1">
      <alignment horizontal="center"/>
    </xf>
    <xf numFmtId="0" fontId="10" fillId="17" borderId="5" xfId="3" applyFont="1" applyFill="1" applyBorder="1" applyAlignment="1">
      <alignment horizontal="center"/>
    </xf>
    <xf numFmtId="0" fontId="5" fillId="0" borderId="3" xfId="2" applyFont="1" applyBorder="1" applyAlignment="1">
      <alignment horizontal="left" vertical="center" wrapText="1"/>
    </xf>
    <xf numFmtId="0" fontId="5" fillId="0" borderId="4" xfId="2" applyFont="1" applyBorder="1" applyAlignment="1">
      <alignment horizontal="left" vertical="center" wrapText="1"/>
    </xf>
    <xf numFmtId="0" fontId="5" fillId="0" borderId="5" xfId="2" applyFont="1" applyBorder="1" applyAlignment="1">
      <alignment horizontal="left" vertical="center" wrapText="1"/>
    </xf>
    <xf numFmtId="0" fontId="10" fillId="4" borderId="3" xfId="3" applyFont="1" applyFill="1" applyBorder="1" applyAlignment="1">
      <alignment horizontal="center"/>
    </xf>
    <xf numFmtId="0" fontId="10" fillId="4" borderId="4" xfId="3" applyFont="1" applyFill="1" applyBorder="1" applyAlignment="1">
      <alignment horizontal="center"/>
    </xf>
    <xf numFmtId="0" fontId="10" fillId="4" borderId="5" xfId="3" applyFont="1" applyFill="1" applyBorder="1" applyAlignment="1">
      <alignment horizontal="center"/>
    </xf>
    <xf numFmtId="0" fontId="10" fillId="14" borderId="3" xfId="3" applyFont="1" applyFill="1" applyBorder="1" applyAlignment="1">
      <alignment horizontal="center"/>
    </xf>
    <xf numFmtId="0" fontId="10" fillId="14" borderId="4" xfId="3" applyFont="1" applyFill="1" applyBorder="1" applyAlignment="1">
      <alignment horizontal="center"/>
    </xf>
    <xf numFmtId="0" fontId="10" fillId="14" borderId="5" xfId="3" applyFont="1" applyFill="1" applyBorder="1" applyAlignment="1">
      <alignment horizontal="center"/>
    </xf>
    <xf numFmtId="0" fontId="10" fillId="5" borderId="3" xfId="3" applyFont="1" applyFill="1" applyBorder="1" applyAlignment="1">
      <alignment horizontal="center"/>
    </xf>
    <xf numFmtId="0" fontId="10" fillId="5" borderId="4" xfId="3" applyFont="1" applyFill="1" applyBorder="1" applyAlignment="1">
      <alignment horizontal="center"/>
    </xf>
    <xf numFmtId="0" fontId="10" fillId="5" borderId="5" xfId="3" applyFont="1" applyFill="1" applyBorder="1" applyAlignment="1">
      <alignment horizontal="center"/>
    </xf>
    <xf numFmtId="0" fontId="10" fillId="6" borderId="3" xfId="3" applyFont="1" applyFill="1" applyBorder="1" applyAlignment="1">
      <alignment horizontal="center"/>
    </xf>
    <xf numFmtId="0" fontId="10" fillId="6" borderId="4" xfId="3" applyFont="1" applyFill="1" applyBorder="1" applyAlignment="1">
      <alignment horizontal="center"/>
    </xf>
    <xf numFmtId="0" fontId="10" fillId="6" borderId="5" xfId="3" applyFont="1" applyFill="1" applyBorder="1" applyAlignment="1">
      <alignment horizontal="center"/>
    </xf>
    <xf numFmtId="0" fontId="10" fillId="7" borderId="3" xfId="3" applyFont="1" applyFill="1" applyBorder="1" applyAlignment="1">
      <alignment horizontal="center"/>
    </xf>
    <xf numFmtId="0" fontId="10" fillId="7" borderId="4" xfId="3" applyFont="1" applyFill="1" applyBorder="1" applyAlignment="1">
      <alignment horizontal="center"/>
    </xf>
    <xf numFmtId="0" fontId="10" fillId="7" borderId="5" xfId="3" applyFont="1" applyFill="1" applyBorder="1" applyAlignment="1">
      <alignment horizontal="center"/>
    </xf>
    <xf numFmtId="0" fontId="10" fillId="3" borderId="1" xfId="2" applyFont="1" applyFill="1" applyBorder="1" applyAlignment="1">
      <alignment horizontal="center"/>
    </xf>
    <xf numFmtId="0" fontId="10" fillId="3" borderId="2" xfId="2" applyFont="1" applyFill="1" applyBorder="1" applyAlignment="1">
      <alignment horizontal="center"/>
    </xf>
    <xf numFmtId="0" fontId="3" fillId="0" borderId="23" xfId="3" applyBorder="1" applyAlignment="1">
      <alignment vertical="center" wrapText="1"/>
    </xf>
    <xf numFmtId="0" fontId="3" fillId="0" borderId="24" xfId="3" applyBorder="1" applyAlignment="1">
      <alignment vertical="center" wrapText="1"/>
    </xf>
    <xf numFmtId="0" fontId="17" fillId="0" borderId="22" xfId="8" applyFont="1" applyBorder="1" applyAlignment="1">
      <alignment horizontal="center" vertical="center" wrapText="1"/>
    </xf>
    <xf numFmtId="0" fontId="17" fillId="0" borderId="15" xfId="8" applyFont="1" applyBorder="1" applyAlignment="1">
      <alignment horizontal="center" vertical="center" wrapText="1"/>
    </xf>
    <xf numFmtId="0" fontId="17" fillId="0" borderId="18" xfId="8" applyFont="1" applyBorder="1" applyAlignment="1">
      <alignment horizontal="center" vertical="center" wrapText="1"/>
    </xf>
    <xf numFmtId="0" fontId="17" fillId="0" borderId="2" xfId="8" applyFont="1" applyBorder="1" applyAlignment="1">
      <alignment horizontal="center" vertical="center" wrapText="1"/>
    </xf>
  </cellXfs>
  <cellStyles count="11">
    <cellStyle name="Comma 15" xfId="4" xr:uid="{7C0E5F06-834F-4119-8DB1-AEBBC758F199}"/>
    <cellStyle name="Hyperlink" xfId="1" builtinId="8"/>
    <cellStyle name="Hyperlink 3" xfId="7" xr:uid="{390D8002-E8F5-41A4-91AF-0194638F31B5}"/>
    <cellStyle name="Normal" xfId="0" builtinId="0"/>
    <cellStyle name="Normal 22" xfId="10" xr:uid="{B68ACA51-8D89-4757-A724-B9BF5EC92949}"/>
    <cellStyle name="Normal 22 2" xfId="3" xr:uid="{0E583DF0-8F62-4E3C-9589-70CF2A0C00D8}"/>
    <cellStyle name="Normal 22 2 2" xfId="6" xr:uid="{7B3C1A5B-2F0C-4FCB-81D1-5D55112630E6}"/>
    <cellStyle name="Normal 23" xfId="9" xr:uid="{62DDA951-1CA9-4FA3-8CFE-63E97FA5F16D}"/>
    <cellStyle name="Normal 34" xfId="2" xr:uid="{938B5523-2743-4D40-ADE1-553A1B69E606}"/>
    <cellStyle name="Normal_~6486227 2" xfId="8" xr:uid="{1A1B4465-752E-4BB9-A918-F8A97E01B377}"/>
    <cellStyle name="Percent 3" xfId="5" xr:uid="{951C12AB-8B89-433F-874B-FAC1E757DB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theme" Target="theme/theme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2\Revenue%20Requirement\Runs%20for%20CEC%20Dec%202011\SPACE%202011%20v18b%20(18a%20+%20VAT%20adj)%20(S2%20Tariff%20-%20correcte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david.wills\My%20Documents\Pricing\Tariff%202012\New%20Tariff%20Model\Tariff%20Model%2012_13%20v0.6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21\Tariff%20Model%20Wholesale\Price%20Files\October%202020\T17Mar%20C9%20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1v9hqdc04.uk.consignia.com\Group%20Regulation\DOCUME~1\MIKE~1.HAS\LOCALS~1\Temp\STL%20Mai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1v9hqdc04.uk.consignia.com\Group%20Regulation\DATA\DOCUME~1\Oxera\LOCALS~1\Temp\notesE1EF34\RM_margin_squeeze_v5.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matthew.loveridge\My%20Documents\01%20Gram%20Tariff%20(Very%20Small%20Letters)\New%20Subcap%20V.02%2011_12%20as%20at%2021%20Oct%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steven.pretty\Working%20files\Tariff%202012\Tariff%20model\Tariff%20Model%2012_13%20v0.6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rgus.mooney\AppData\Local\Microsoft\Windows\INetCache\Content.Outlook\5SGABH25\GLL_DSA%20Parcels%20EIB-%20New%20Products%20V7%20August%2020.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Initiatives\Analysis%20-%20Wholesale\SPACE%202012%20v27.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riff%202023/Tariff%20Model%20Wholesale/Wholesale%20Tariff%20Model%202023%20v3.11.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Tariff%20Model%20-%20Retail\Tariff%20Model%201415%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Audit trail"/>
      <sheetName val="Social"/>
      <sheetName val="DM"/>
      <sheetName val="Transactional"/>
      <sheetName val="Fulfilment"/>
      <sheetName val="Sheet1"/>
      <sheetName val="Publishing"/>
      <sheetName val="Temp Summ 2"/>
      <sheetName val="Template"/>
      <sheetName val="Non-ILTM Template"/>
      <sheetName val="Fulfilment Summary"/>
      <sheetName val="Non-ILTM Totals"/>
      <sheetName val="Template Summary"/>
      <sheetName val="Tariff Model"/>
      <sheetName val="BPM"/>
      <sheetName val="BPM (Proxy Model)"/>
      <sheetName val="CPM"/>
      <sheetName val="SPM"/>
      <sheetName val="VAT Percentages"/>
      <sheetName val="New Product Adjustments"/>
      <sheetName val="Sizes"/>
      <sheetName val="FPP Zones"/>
      <sheetName val="Delivery"/>
      <sheetName val="Vol Bands"/>
      <sheetName val="Distance"/>
      <sheetName val="Splits"/>
      <sheetName val="LC21 Volumes"/>
      <sheetName val="LC21 Revenues"/>
      <sheetName val="LC21 Ave Rev Change"/>
      <sheetName val="Price Checks"/>
      <sheetName val="Price Input"/>
      <sheetName val="VAT Prices"/>
      <sheetName val="Price Input DM"/>
      <sheetName val="VAT Prices DM"/>
      <sheetName val="VAT Adjustments"/>
      <sheetName val="DSA"/>
      <sheetName val="PCR"/>
      <sheetName val="Zonal"/>
      <sheetName val="Model 1"/>
      <sheetName val="Model 2"/>
      <sheetName val="Elasticities"/>
      <sheetName val="Theta"/>
      <sheetName val="Basket"/>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Price Summary"/>
      <sheetName val="Volume Caps"/>
      <sheetName val="VAT Rates"/>
      <sheetName val="FPP Prices"/>
      <sheetName val="Relationships"/>
      <sheetName val="Functions"/>
      <sheetName val="FPP Elasticities"/>
      <sheetName val="PDM Calcs"/>
      <sheetName val="PDM Calcs 2"/>
      <sheetName val="PDM indicators"/>
      <sheetName val="Key Parameters"/>
      <sheetName val="EPM Matrix"/>
      <sheetName val="RPI-X"/>
      <sheetName val="Rho"/>
      <sheetName val="DA Prices"/>
      <sheetName val="Inputs"/>
      <sheetName val="Data"/>
      <sheetName val="Data Mapping"/>
      <sheetName val="EPM Counterfactuals"/>
      <sheetName val="DSA Inputs"/>
      <sheetName val="Entrant Price Input"/>
      <sheetName val="Entrant Prices &amp; Costs"/>
      <sheetName val="Strategy by Zone - 1 day"/>
      <sheetName val="Strategy by Zone - 2 day"/>
      <sheetName val="Strategy by Zone - 5 day"/>
      <sheetName val="Strategy by Area"/>
      <sheetName val="Pre ReRun Strategy"/>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Summary"/>
      <sheetName val="OMC Extraction Inputs"/>
      <sheetName val="OMC Extraction Data"/>
      <sheetName val="OMC Extraction Summary"/>
      <sheetName val="FPP Phasing"/>
      <sheetName val="EPM Product Prices"/>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EP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row r="104">
          <cell r="L104">
            <v>6.4224576885403409E-2</v>
          </cell>
        </row>
        <row r="105">
          <cell r="L105">
            <v>0.10080163078487467</v>
          </cell>
        </row>
        <row r="106">
          <cell r="L106">
            <v>0.16502620767027809</v>
          </cell>
        </row>
      </sheetData>
      <sheetData sheetId="85" refreshError="1"/>
      <sheetData sheetId="86" refreshError="1">
        <row r="104">
          <cell r="L104">
            <v>9.2781210416105903E-2</v>
          </cell>
        </row>
        <row r="105">
          <cell r="L105">
            <v>0.12019765486114686</v>
          </cell>
        </row>
        <row r="106">
          <cell r="L106">
            <v>0.21297886527725277</v>
          </cell>
        </row>
      </sheetData>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row r="6">
          <cell r="BV6" t="str">
            <v>Wt_Sc_sbp</v>
          </cell>
          <cell r="BX6" t="str">
            <v>Weight (g)</v>
          </cell>
        </row>
        <row r="7">
          <cell r="BV7">
            <v>1</v>
          </cell>
          <cell r="BW7" t="str">
            <v>01</v>
          </cell>
          <cell r="BX7" t="str">
            <v>0-100</v>
          </cell>
        </row>
        <row r="8">
          <cell r="BV8">
            <v>2</v>
          </cell>
          <cell r="BW8" t="str">
            <v>02</v>
          </cell>
          <cell r="BX8" t="str">
            <v>101-250</v>
          </cell>
        </row>
        <row r="9">
          <cell r="BV9">
            <v>3</v>
          </cell>
          <cell r="BW9" t="str">
            <v>03</v>
          </cell>
          <cell r="BX9" t="str">
            <v>251-300</v>
          </cell>
        </row>
        <row r="10">
          <cell r="BV10">
            <v>4</v>
          </cell>
          <cell r="BW10" t="str">
            <v>04</v>
          </cell>
          <cell r="BX10" t="str">
            <v>301-350</v>
          </cell>
        </row>
        <row r="11">
          <cell r="BV11">
            <v>5</v>
          </cell>
          <cell r="BW11" t="str">
            <v>05</v>
          </cell>
          <cell r="BX11" t="str">
            <v>351-400</v>
          </cell>
        </row>
        <row r="12">
          <cell r="BV12">
            <v>6</v>
          </cell>
          <cell r="BW12" t="str">
            <v>06</v>
          </cell>
          <cell r="BX12" t="str">
            <v>401-450</v>
          </cell>
        </row>
        <row r="13">
          <cell r="BV13">
            <v>7</v>
          </cell>
          <cell r="BW13" t="str">
            <v>07</v>
          </cell>
          <cell r="BX13" t="str">
            <v>451-500</v>
          </cell>
        </row>
        <row r="14">
          <cell r="BV14">
            <v>8</v>
          </cell>
          <cell r="BW14" t="str">
            <v>08</v>
          </cell>
          <cell r="BX14" t="str">
            <v>501-600</v>
          </cell>
        </row>
        <row r="15">
          <cell r="BV15">
            <v>9</v>
          </cell>
          <cell r="BW15" t="str">
            <v>09</v>
          </cell>
          <cell r="BX15" t="str">
            <v>601-700</v>
          </cell>
        </row>
        <row r="16">
          <cell r="BV16">
            <v>10</v>
          </cell>
          <cell r="BW16" t="str">
            <v>10</v>
          </cell>
          <cell r="BX16" t="str">
            <v>701-750</v>
          </cell>
        </row>
        <row r="17">
          <cell r="BV17">
            <v>11</v>
          </cell>
          <cell r="BW17" t="str">
            <v>11</v>
          </cell>
          <cell r="BX17" t="str">
            <v>751-1000</v>
          </cell>
        </row>
        <row r="18">
          <cell r="BV18">
            <v>12</v>
          </cell>
          <cell r="BW18" t="str">
            <v>12</v>
          </cell>
          <cell r="BX18" t="str">
            <v>1001 - 1250</v>
          </cell>
        </row>
        <row r="19">
          <cell r="BV19">
            <v>13</v>
          </cell>
          <cell r="BW19" t="str">
            <v>13</v>
          </cell>
          <cell r="BX19" t="str">
            <v>1251 - 1500</v>
          </cell>
        </row>
        <row r="20">
          <cell r="BV20">
            <v>14</v>
          </cell>
          <cell r="BW20" t="str">
            <v>14</v>
          </cell>
          <cell r="BX20" t="str">
            <v>1501 - 1750</v>
          </cell>
        </row>
        <row r="21">
          <cell r="BV21">
            <v>15</v>
          </cell>
          <cell r="BW21" t="str">
            <v>15</v>
          </cell>
          <cell r="BX21" t="str">
            <v>1751 - 2000</v>
          </cell>
        </row>
        <row r="22">
          <cell r="BV22">
            <v>16</v>
          </cell>
          <cell r="BW22" t="str">
            <v>16</v>
          </cell>
          <cell r="BX22" t="str">
            <v>2001 - 3000</v>
          </cell>
        </row>
        <row r="23">
          <cell r="BV23">
            <v>17</v>
          </cell>
          <cell r="BW23" t="str">
            <v>17</v>
          </cell>
          <cell r="BX23" t="str">
            <v>3001 - 4000</v>
          </cell>
        </row>
        <row r="24">
          <cell r="BV24">
            <v>18</v>
          </cell>
          <cell r="BW24" t="str">
            <v>18</v>
          </cell>
          <cell r="BX24" t="str">
            <v>4001-5000</v>
          </cell>
        </row>
        <row r="25">
          <cell r="BV25">
            <v>19</v>
          </cell>
          <cell r="BW25" t="str">
            <v>19</v>
          </cell>
          <cell r="BX25" t="str">
            <v>5001-6000</v>
          </cell>
        </row>
        <row r="26">
          <cell r="BV26">
            <v>20</v>
          </cell>
          <cell r="BW26" t="str">
            <v>20</v>
          </cell>
          <cell r="BX26" t="str">
            <v>&gt;6000</v>
          </cell>
        </row>
        <row r="27">
          <cell r="BV27">
            <v>21</v>
          </cell>
          <cell r="BW27" t="str">
            <v>21</v>
          </cell>
        </row>
        <row r="28">
          <cell r="BV28">
            <v>22</v>
          </cell>
          <cell r="BW28" t="str">
            <v>22</v>
          </cell>
        </row>
        <row r="29">
          <cell r="BV29">
            <v>23</v>
          </cell>
          <cell r="BW29" t="str">
            <v>23</v>
          </cell>
        </row>
        <row r="30">
          <cell r="BV30">
            <v>24</v>
          </cell>
          <cell r="BW30" t="str">
            <v>24</v>
          </cell>
        </row>
        <row r="31">
          <cell r="BV31">
            <v>25</v>
          </cell>
          <cell r="BW31" t="str">
            <v>25</v>
          </cell>
        </row>
        <row r="32">
          <cell r="BV32">
            <v>26</v>
          </cell>
          <cell r="BW32" t="str">
            <v>26</v>
          </cell>
        </row>
        <row r="33">
          <cell r="BV33">
            <v>27</v>
          </cell>
          <cell r="BW33" t="str">
            <v>27</v>
          </cell>
        </row>
        <row r="34">
          <cell r="BV34">
            <v>28</v>
          </cell>
          <cell r="BW34" t="str">
            <v>28</v>
          </cell>
        </row>
        <row r="35">
          <cell r="BV35">
            <v>29</v>
          </cell>
          <cell r="BW35" t="str">
            <v>29</v>
          </cell>
        </row>
        <row r="36">
          <cell r="BV36">
            <v>30</v>
          </cell>
          <cell r="BW36" t="str">
            <v>30</v>
          </cell>
        </row>
      </sheetData>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Menu"/>
      <sheetName val="1.1 Formula Sheet"/>
      <sheetName val="2.1 70 Mailmark Letters"/>
      <sheetName val="2.2 70 CBC Letters"/>
      <sheetName val="2.3 70 OCR Letters"/>
      <sheetName val="2.4 70 Letters"/>
      <sheetName val="2.5 1400 Letters"/>
      <sheetName val="2.6 Catalogue Letters"/>
      <sheetName val="2.7 Prem 70 Mailmark Letters"/>
      <sheetName val="2.8 Premium 70 CBC Letters"/>
      <sheetName val="2.9 Premium 70 OCR Letters"/>
      <sheetName val="2.10 Premium 70 Letters"/>
      <sheetName val="2.11 Premium 1400 Letters"/>
      <sheetName val="2.12 Premium Catalogue Letters"/>
      <sheetName val="3.1 70 MM AM Large Letters"/>
      <sheetName val="3.2 70 MM BM Large Letters"/>
      <sheetName val="3.3 70 MM General Large Letters"/>
      <sheetName val="3.4 70 OCR AM Large Letters"/>
      <sheetName val="3.5 70 OCR BM Large Letters"/>
      <sheetName val="3.6 70 OCR General Large Letter"/>
      <sheetName val="3.7 70 AM Large Letters"/>
      <sheetName val="3.8 70 BM Large Letters"/>
      <sheetName val="3.9 70 General Large Letters"/>
      <sheetName val="3.10 1400 AM Large Letters"/>
      <sheetName val="3.11 Catalogue Large Letters"/>
      <sheetName val="3.12 1400 BM Large Letters"/>
      <sheetName val="3.13 1400 General Large Letters"/>
      <sheetName val="3.14 MM Prem AM LL"/>
      <sheetName val="3.15 MM Prem BM LL"/>
      <sheetName val="3.16 MM Prem General LL"/>
      <sheetName val="3.17 70 Prem OCR AM LL"/>
      <sheetName val="3.18 70 Prem OCR BM LL"/>
      <sheetName val="3.19 70 Prem OCR General LL"/>
      <sheetName val="3.20 70 Prem AM LL"/>
      <sheetName val="3.21 70 Prem BM LL"/>
      <sheetName val="3.22 70 Prem General LL"/>
      <sheetName val="3.23 1400 Prem AM LL"/>
      <sheetName val="3.24 Catalogue Prem LL"/>
      <sheetName val="3.25 1400 Prem BM LL"/>
      <sheetName val="3.26 1400 Prem General LL"/>
      <sheetName val="4.1 70 Parcels"/>
      <sheetName val="4.2 1400 Parcels"/>
      <sheetName val="4.3 Premium 70 Parcels"/>
      <sheetName val="4.4 Premium 1400 Parcels"/>
      <sheetName val="5.1 70 A3"/>
      <sheetName val="5.2 1400 A3"/>
      <sheetName val="5.3 Premium 70 A3"/>
      <sheetName val="5.4 Premium 1400 A3"/>
      <sheetName val="6.1 C9 - Other Charges"/>
    </sheetNames>
    <sheetDataSet>
      <sheetData sheetId="0" refreshError="1"/>
      <sheetData sheetId="1">
        <row r="2">
          <cell r="F2" t="str">
            <v>2017/2018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 Information"/>
      <sheetName val="01 Data"/>
      <sheetName val="02 Data"/>
      <sheetName val="01 Sample Volume"/>
      <sheetName val="02 Sample Volume"/>
      <sheetName val="01 FT"/>
      <sheetName val="02 FT"/>
      <sheetName val="01 MT"/>
      <sheetName val="02 MT"/>
      <sheetName val="01 CT"/>
      <sheetName val="02 CT"/>
      <sheetName val="01 Resultant Volumes"/>
      <sheetName val="02 Resultant Volumes"/>
      <sheetName val="01 Revenue"/>
      <sheetName val="02 Revenue"/>
      <sheetName val="Product 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
          <cell r="A5" t="str">
            <v>Weight Group</v>
          </cell>
          <cell r="F5" t="str">
            <v>Format Group</v>
          </cell>
        </row>
        <row r="6">
          <cell r="F6">
            <v>1</v>
          </cell>
          <cell r="G6">
            <v>2</v>
          </cell>
          <cell r="H6">
            <v>3</v>
          </cell>
          <cell r="I6">
            <v>4</v>
          </cell>
          <cell r="J6">
            <v>5</v>
          </cell>
          <cell r="K6">
            <v>6</v>
          </cell>
          <cell r="L6">
            <v>7</v>
          </cell>
          <cell r="M6">
            <v>8</v>
          </cell>
          <cell r="N6">
            <v>9</v>
          </cell>
          <cell r="O6">
            <v>10</v>
          </cell>
        </row>
        <row r="7">
          <cell r="A7">
            <v>1</v>
          </cell>
          <cell r="B7" t="str">
            <v>Begins</v>
          </cell>
          <cell r="C7">
            <v>1</v>
          </cell>
          <cell r="D7" t="str">
            <v>Ends</v>
          </cell>
          <cell r="E7">
            <v>6</v>
          </cell>
          <cell r="F7">
            <v>256398416.12000003</v>
          </cell>
          <cell r="G7">
            <v>1841941.08</v>
          </cell>
          <cell r="H7">
            <v>4177458.6000000006</v>
          </cell>
          <cell r="I7">
            <v>31564320.760000002</v>
          </cell>
          <cell r="J7">
            <v>384201.72000000003</v>
          </cell>
          <cell r="K7">
            <v>450550.80000000005</v>
          </cell>
          <cell r="L7">
            <v>18156.04</v>
          </cell>
          <cell r="M7">
            <v>90724.760000000009</v>
          </cell>
          <cell r="N7">
            <v>1368856.4400000002</v>
          </cell>
          <cell r="O7">
            <v>0</v>
          </cell>
        </row>
        <row r="8">
          <cell r="A8">
            <v>2</v>
          </cell>
          <cell r="B8" t="str">
            <v>Begins</v>
          </cell>
          <cell r="C8">
            <v>7</v>
          </cell>
          <cell r="D8" t="str">
            <v>Ends</v>
          </cell>
          <cell r="E8">
            <v>10</v>
          </cell>
          <cell r="F8">
            <v>10992255.539999999</v>
          </cell>
          <cell r="G8">
            <v>312432.95999999996</v>
          </cell>
          <cell r="H8">
            <v>4923268.1399999997</v>
          </cell>
          <cell r="I8">
            <v>5173312.62</v>
          </cell>
          <cell r="J8">
            <v>206674.44</v>
          </cell>
          <cell r="K8">
            <v>217946.4</v>
          </cell>
          <cell r="L8">
            <v>9641.94</v>
          </cell>
          <cell r="M8">
            <v>359896.74</v>
          </cell>
          <cell r="N8">
            <v>395442.6</v>
          </cell>
          <cell r="O8">
            <v>0</v>
          </cell>
        </row>
        <row r="9">
          <cell r="A9">
            <v>3</v>
          </cell>
          <cell r="B9" t="str">
            <v>Begins</v>
          </cell>
          <cell r="C9">
            <v>11</v>
          </cell>
          <cell r="D9" t="str">
            <v>Ends</v>
          </cell>
          <cell r="E9">
            <v>15</v>
          </cell>
          <cell r="F9">
            <v>2741774.4</v>
          </cell>
          <cell r="G9">
            <v>902376</v>
          </cell>
          <cell r="H9">
            <v>9765738</v>
          </cell>
          <cell r="I9">
            <v>3374311.8</v>
          </cell>
          <cell r="J9">
            <v>244665.59999999998</v>
          </cell>
          <cell r="K9">
            <v>380274.6</v>
          </cell>
          <cell r="L9">
            <v>10882.199999999999</v>
          </cell>
          <cell r="M9">
            <v>288131.39999999997</v>
          </cell>
          <cell r="N9">
            <v>383325.6</v>
          </cell>
          <cell r="O9">
            <v>0</v>
          </cell>
        </row>
        <row r="10">
          <cell r="A10">
            <v>4</v>
          </cell>
          <cell r="B10" t="str">
            <v>Begins</v>
          </cell>
          <cell r="C10">
            <v>16</v>
          </cell>
          <cell r="D10" t="str">
            <v>Ends</v>
          </cell>
          <cell r="E10">
            <v>16</v>
          </cell>
          <cell r="F10">
            <v>66816.75</v>
          </cell>
          <cell r="G10">
            <v>4755.75</v>
          </cell>
          <cell r="H10">
            <v>6900144</v>
          </cell>
          <cell r="I10">
            <v>1618791</v>
          </cell>
          <cell r="J10">
            <v>186559.5</v>
          </cell>
          <cell r="K10">
            <v>711998.25</v>
          </cell>
          <cell r="L10">
            <v>12718.5</v>
          </cell>
          <cell r="M10">
            <v>909144.75</v>
          </cell>
          <cell r="N10">
            <v>348461.25</v>
          </cell>
          <cell r="O10">
            <v>0</v>
          </cell>
        </row>
        <row r="11">
          <cell r="A11">
            <v>5</v>
          </cell>
          <cell r="B11" t="str">
            <v>Begins</v>
          </cell>
          <cell r="C11">
            <v>17</v>
          </cell>
          <cell r="D11" t="str">
            <v>Ends</v>
          </cell>
          <cell r="E11">
            <v>17</v>
          </cell>
          <cell r="F11">
            <v>45092.08</v>
          </cell>
          <cell r="G11">
            <v>3209.36</v>
          </cell>
          <cell r="H11">
            <v>4656586.88</v>
          </cell>
          <cell r="I11">
            <v>1092446.96</v>
          </cell>
          <cell r="J11">
            <v>125900.72</v>
          </cell>
          <cell r="K11">
            <v>480494.08000000002</v>
          </cell>
          <cell r="L11">
            <v>8583.52</v>
          </cell>
          <cell r="M11">
            <v>613539.52</v>
          </cell>
          <cell r="N11">
            <v>235159.76</v>
          </cell>
          <cell r="O11">
            <v>0</v>
          </cell>
        </row>
        <row r="12">
          <cell r="A12">
            <v>6</v>
          </cell>
          <cell r="B12" t="str">
            <v>Begins</v>
          </cell>
          <cell r="C12">
            <v>18</v>
          </cell>
          <cell r="D12" t="str">
            <v>Ends</v>
          </cell>
          <cell r="E12">
            <v>18</v>
          </cell>
          <cell r="F12">
            <v>0</v>
          </cell>
          <cell r="G12">
            <v>0</v>
          </cell>
          <cell r="H12">
            <v>5092150.33</v>
          </cell>
          <cell r="I12">
            <v>38641.590000000004</v>
          </cell>
          <cell r="J12">
            <v>46083.27</v>
          </cell>
          <cell r="K12">
            <v>138474.03</v>
          </cell>
          <cell r="L12">
            <v>3603.68</v>
          </cell>
          <cell r="M12">
            <v>271521.33</v>
          </cell>
          <cell r="N12">
            <v>198449.85</v>
          </cell>
          <cell r="O12">
            <v>0</v>
          </cell>
        </row>
        <row r="13">
          <cell r="A13">
            <v>7</v>
          </cell>
          <cell r="B13" t="str">
            <v>Begins</v>
          </cell>
          <cell r="C13">
            <v>19</v>
          </cell>
          <cell r="D13" t="str">
            <v>Ends</v>
          </cell>
          <cell r="E13">
            <v>20</v>
          </cell>
          <cell r="F13">
            <v>0</v>
          </cell>
          <cell r="G13">
            <v>0</v>
          </cell>
          <cell r="H13">
            <v>7837570.4400000004</v>
          </cell>
          <cell r="I13">
            <v>34133.4</v>
          </cell>
          <cell r="J13">
            <v>58596.3</v>
          </cell>
          <cell r="K13">
            <v>423731.7</v>
          </cell>
          <cell r="L13">
            <v>4847.22</v>
          </cell>
          <cell r="M13">
            <v>537876.36</v>
          </cell>
          <cell r="N13">
            <v>288270.36</v>
          </cell>
          <cell r="O13">
            <v>0</v>
          </cell>
        </row>
        <row r="14">
          <cell r="A14">
            <v>8</v>
          </cell>
          <cell r="B14" t="str">
            <v>Begins</v>
          </cell>
          <cell r="C14">
            <v>21</v>
          </cell>
          <cell r="D14" t="str">
            <v>Ends</v>
          </cell>
          <cell r="E14">
            <v>22</v>
          </cell>
          <cell r="F14">
            <v>0</v>
          </cell>
          <cell r="G14">
            <v>0</v>
          </cell>
          <cell r="H14">
            <v>5357286</v>
          </cell>
          <cell r="I14">
            <v>34.65</v>
          </cell>
          <cell r="J14">
            <v>28714.949999999997</v>
          </cell>
          <cell r="K14">
            <v>483245.39999999997</v>
          </cell>
          <cell r="L14">
            <v>2669.7</v>
          </cell>
          <cell r="M14">
            <v>477947.25</v>
          </cell>
          <cell r="N14">
            <v>181257.44999999998</v>
          </cell>
          <cell r="O14">
            <v>0</v>
          </cell>
        </row>
        <row r="15">
          <cell r="A15">
            <v>9</v>
          </cell>
          <cell r="B15" t="str">
            <v>Begins</v>
          </cell>
          <cell r="C15">
            <v>23</v>
          </cell>
          <cell r="D15" t="str">
            <v>Ends</v>
          </cell>
          <cell r="E15">
            <v>27</v>
          </cell>
          <cell r="F15">
            <v>0</v>
          </cell>
          <cell r="G15">
            <v>0</v>
          </cell>
          <cell r="H15">
            <v>6320733.2799999993</v>
          </cell>
          <cell r="I15">
            <v>4.93</v>
          </cell>
          <cell r="J15">
            <v>0</v>
          </cell>
          <cell r="K15">
            <v>736776.17499999993</v>
          </cell>
          <cell r="L15">
            <v>67807.22</v>
          </cell>
          <cell r="M15">
            <v>1760483.2799999998</v>
          </cell>
          <cell r="N15">
            <v>84768.884999999995</v>
          </cell>
          <cell r="O15">
            <v>0</v>
          </cell>
        </row>
        <row r="16">
          <cell r="A16">
            <v>10</v>
          </cell>
          <cell r="B16" t="str">
            <v>Begins</v>
          </cell>
          <cell r="C16">
            <v>28</v>
          </cell>
          <cell r="D16" t="str">
            <v>Ends</v>
          </cell>
          <cell r="E16">
            <v>30</v>
          </cell>
          <cell r="F16">
            <v>0</v>
          </cell>
          <cell r="G16">
            <v>0</v>
          </cell>
          <cell r="H16">
            <v>4789421.3250000002</v>
          </cell>
          <cell r="I16">
            <v>6.73</v>
          </cell>
          <cell r="J16">
            <v>0</v>
          </cell>
          <cell r="K16">
            <v>558280.42000000004</v>
          </cell>
          <cell r="L16">
            <v>51386.915000000001</v>
          </cell>
          <cell r="M16">
            <v>1333976.855</v>
          </cell>
          <cell r="N16">
            <v>64231.12</v>
          </cell>
          <cell r="O16">
            <v>0</v>
          </cell>
        </row>
        <row r="17">
          <cell r="A17" t="str">
            <v>TOTAL</v>
          </cell>
          <cell r="F17">
            <v>270244354.88999999</v>
          </cell>
          <cell r="G17">
            <v>3064715.15</v>
          </cell>
          <cell r="H17">
            <v>59820356.995000005</v>
          </cell>
          <cell r="I17">
            <v>42896004.439999998</v>
          </cell>
          <cell r="J17">
            <v>1281396.5</v>
          </cell>
          <cell r="K17">
            <v>4581771.8549999995</v>
          </cell>
          <cell r="L17">
            <v>190296.935</v>
          </cell>
          <cell r="M17">
            <v>6643242.2449999992</v>
          </cell>
          <cell r="N17">
            <v>3548223.3150000004</v>
          </cell>
          <cell r="O17">
            <v>0</v>
          </cell>
        </row>
        <row r="19">
          <cell r="A19" t="str">
            <v>New Revenue</v>
          </cell>
        </row>
        <row r="20">
          <cell r="A20" t="str">
            <v>Taken from new tariff and new volumes</v>
          </cell>
        </row>
        <row r="26">
          <cell r="A26">
            <v>3</v>
          </cell>
          <cell r="B26" t="str">
            <v>Begins</v>
          </cell>
          <cell r="C26">
            <v>11</v>
          </cell>
          <cell r="D26" t="str">
            <v>Ends</v>
          </cell>
          <cell r="E26">
            <v>15</v>
          </cell>
          <cell r="F26">
            <v>1797417.3368081767</v>
          </cell>
          <cell r="G26">
            <v>591568.09791484498</v>
          </cell>
          <cell r="H26">
            <v>6402097.4110511839</v>
          </cell>
          <cell r="I26">
            <v>2212088.1021853606</v>
          </cell>
          <cell r="J26">
            <v>441440.92008308187</v>
          </cell>
          <cell r="K26">
            <v>686115.12737477571</v>
          </cell>
          <cell r="L26">
            <v>19634.343285398983</v>
          </cell>
          <cell r="M26">
            <v>519864.62469928956</v>
          </cell>
          <cell r="N26">
            <v>691619.93167572154</v>
          </cell>
          <cell r="O26">
            <v>0</v>
          </cell>
        </row>
        <row r="27">
          <cell r="A27">
            <v>4</v>
          </cell>
          <cell r="B27" t="str">
            <v>Begins</v>
          </cell>
          <cell r="C27">
            <v>16</v>
          </cell>
          <cell r="D27" t="str">
            <v>Ends</v>
          </cell>
          <cell r="E27">
            <v>16</v>
          </cell>
          <cell r="F27">
            <v>34938.818246255338</v>
          </cell>
          <cell r="G27">
            <v>2486.8058514463642</v>
          </cell>
          <cell r="H27">
            <v>3608120.3753398554</v>
          </cell>
          <cell r="I27">
            <v>846474.04322529794</v>
          </cell>
          <cell r="J27">
            <v>258370.43927251804</v>
          </cell>
          <cell r="K27">
            <v>986062.35873147228</v>
          </cell>
          <cell r="L27">
            <v>17614.13614362989</v>
          </cell>
          <cell r="M27">
            <v>1259094.971951595</v>
          </cell>
          <cell r="N27">
            <v>482591.80707469047</v>
          </cell>
          <cell r="O27">
            <v>0</v>
          </cell>
        </row>
        <row r="28">
          <cell r="A28">
            <v>5</v>
          </cell>
          <cell r="B28" t="str">
            <v>Begins</v>
          </cell>
          <cell r="C28">
            <v>17</v>
          </cell>
          <cell r="D28" t="str">
            <v>Ends</v>
          </cell>
          <cell r="E28">
            <v>17</v>
          </cell>
          <cell r="F28">
            <v>19399.032083599006</v>
          </cell>
          <cell r="G28">
            <v>1380.6965127317103</v>
          </cell>
          <cell r="H28">
            <v>2003306.9728694307</v>
          </cell>
          <cell r="I28">
            <v>469980.83979870076</v>
          </cell>
          <cell r="J28">
            <v>134892.94506103278</v>
          </cell>
          <cell r="K28">
            <v>514812.47712953098</v>
          </cell>
          <cell r="L28">
            <v>9196.5819718129969</v>
          </cell>
          <cell r="M28">
            <v>657360.44054499781</v>
          </cell>
          <cell r="N28">
            <v>251955.60904056509</v>
          </cell>
          <cell r="O28">
            <v>0</v>
          </cell>
        </row>
        <row r="29">
          <cell r="A29">
            <v>6</v>
          </cell>
          <cell r="B29" t="str">
            <v>Begins</v>
          </cell>
          <cell r="C29">
            <v>18</v>
          </cell>
          <cell r="D29" t="str">
            <v>Ends</v>
          </cell>
          <cell r="E29">
            <v>18</v>
          </cell>
          <cell r="F29">
            <v>0</v>
          </cell>
          <cell r="G29">
            <v>0</v>
          </cell>
          <cell r="H29">
            <v>3816607.8424741644</v>
          </cell>
          <cell r="I29">
            <v>28962.184123042432</v>
          </cell>
          <cell r="J29">
            <v>91674.763035886732</v>
          </cell>
          <cell r="K29">
            <v>275470.33634710102</v>
          </cell>
          <cell r="L29">
            <v>7168.903379841845</v>
          </cell>
          <cell r="M29">
            <v>540145.1239666543</v>
          </cell>
          <cell r="N29">
            <v>394781.94523212581</v>
          </cell>
          <cell r="O29">
            <v>0</v>
          </cell>
        </row>
        <row r="30">
          <cell r="A30">
            <v>7</v>
          </cell>
          <cell r="B30" t="str">
            <v>Begins</v>
          </cell>
          <cell r="C30">
            <v>19</v>
          </cell>
          <cell r="D30" t="str">
            <v>Ends</v>
          </cell>
          <cell r="E30">
            <v>20</v>
          </cell>
          <cell r="F30">
            <v>0</v>
          </cell>
          <cell r="G30">
            <v>0</v>
          </cell>
          <cell r="H30">
            <v>6330907.1513216039</v>
          </cell>
          <cell r="I30">
            <v>27571.731292653087</v>
          </cell>
          <cell r="J30">
            <v>58709.291205491638</v>
          </cell>
          <cell r="K30">
            <v>424548.78154931322</v>
          </cell>
          <cell r="L30">
            <v>4856.566891033789</v>
          </cell>
          <cell r="M30">
            <v>538913.54661966464</v>
          </cell>
          <cell r="N30">
            <v>288826.23153939599</v>
          </cell>
          <cell r="O30">
            <v>0</v>
          </cell>
        </row>
        <row r="31">
          <cell r="A31">
            <v>8</v>
          </cell>
          <cell r="B31" t="str">
            <v>Begins</v>
          </cell>
          <cell r="C31">
            <v>21</v>
          </cell>
          <cell r="D31" t="str">
            <v>Ends</v>
          </cell>
          <cell r="E31">
            <v>22</v>
          </cell>
          <cell r="F31">
            <v>0</v>
          </cell>
          <cell r="G31">
            <v>0</v>
          </cell>
          <cell r="H31">
            <v>3625234.2161089615</v>
          </cell>
          <cell r="I31">
            <v>23.447388395574833</v>
          </cell>
          <cell r="J31">
            <v>29053.010276386176</v>
          </cell>
          <cell r="K31">
            <v>488934.63412669528</v>
          </cell>
          <cell r="L31">
            <v>2701.1303009362086</v>
          </cell>
          <cell r="M31">
            <v>483574.10915988061</v>
          </cell>
          <cell r="N31">
            <v>183391.3887198673</v>
          </cell>
          <cell r="O31">
            <v>0</v>
          </cell>
        </row>
        <row r="32">
          <cell r="A32">
            <v>9</v>
          </cell>
          <cell r="B32" t="str">
            <v>Begins</v>
          </cell>
          <cell r="C32">
            <v>23</v>
          </cell>
          <cell r="D32" t="str">
            <v>Ends</v>
          </cell>
          <cell r="E32">
            <v>27</v>
          </cell>
          <cell r="F32">
            <v>0</v>
          </cell>
          <cell r="G32">
            <v>0</v>
          </cell>
          <cell r="H32">
            <v>5548693.8608017089</v>
          </cell>
          <cell r="I32">
            <v>4.3278302567059788</v>
          </cell>
          <cell r="J32">
            <v>0</v>
          </cell>
          <cell r="K32">
            <v>646783.41228906682</v>
          </cell>
          <cell r="L32">
            <v>59524.977350734036</v>
          </cell>
          <cell r="M32">
            <v>1545450.8733486782</v>
          </cell>
          <cell r="N32">
            <v>74414.877348930953</v>
          </cell>
          <cell r="O32">
            <v>0</v>
          </cell>
        </row>
        <row r="33">
          <cell r="A33">
            <v>10</v>
          </cell>
          <cell r="B33" t="str">
            <v>Begins</v>
          </cell>
          <cell r="C33">
            <v>28</v>
          </cell>
          <cell r="D33" t="str">
            <v>Ends</v>
          </cell>
          <cell r="E33">
            <v>30</v>
          </cell>
          <cell r="F33">
            <v>0</v>
          </cell>
          <cell r="G33">
            <v>0</v>
          </cell>
          <cell r="H33">
            <v>3823417.1493534152</v>
          </cell>
          <cell r="I33">
            <v>5.3725900623596701</v>
          </cell>
          <cell r="J33">
            <v>0</v>
          </cell>
          <cell r="K33">
            <v>445677.83603298402</v>
          </cell>
          <cell r="L33">
            <v>41022.411421147255</v>
          </cell>
          <cell r="M33">
            <v>1064919.8803255283</v>
          </cell>
          <cell r="N33">
            <v>51275.999555160692</v>
          </cell>
          <cell r="O33">
            <v>0</v>
          </cell>
        </row>
        <row r="34">
          <cell r="A34" t="str">
            <v>TOTAL</v>
          </cell>
          <cell r="F34">
            <v>266310669.83229977</v>
          </cell>
          <cell r="G34">
            <v>3319490.3596456926</v>
          </cell>
          <cell r="H34">
            <v>45404824.878015652</v>
          </cell>
          <cell r="I34">
            <v>50091317.158508278</v>
          </cell>
          <cell r="J34">
            <v>1916908.8537967328</v>
          </cell>
          <cell r="K34">
            <v>5494208.2934081703</v>
          </cell>
          <cell r="L34">
            <v>204212.77158939978</v>
          </cell>
          <cell r="M34">
            <v>7241202.9246007614</v>
          </cell>
          <cell r="N34">
            <v>5176459.6349496478</v>
          </cell>
          <cell r="O34">
            <v>0</v>
          </cell>
        </row>
      </sheetData>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ssues log"/>
      <sheetName val="Mappings"/>
      <sheetName val="Charts for report &gt;&gt;&gt;"/>
      <sheetName val="Margin squeeze test set1 (FAC)"/>
      <sheetName val="Margin squeeze test set1 (LRMC)"/>
      <sheetName val="Upstream cost factors set1"/>
      <sheetName val="Margin squeeze test set2 (FAC)"/>
      <sheetName val="Margin squeeze test set2 (LRMC)"/>
      <sheetName val="Upstream cost factors set2"/>
      <sheetName val="Tables for report"/>
      <sheetName val="Margin Squeeze Tests"/>
      <sheetName val="Calculations"/>
      <sheetName val="Contributions"/>
      <sheetName val="Upstream cost calculations"/>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2">
          <cell r="S92">
            <v>7823818.3348250762</v>
          </cell>
          <cell r="T92">
            <v>407175.67549773451</v>
          </cell>
          <cell r="U92">
            <v>47602.761373172347</v>
          </cell>
          <cell r="V92">
            <v>534091.812346183</v>
          </cell>
        </row>
        <row r="93">
          <cell r="S93">
            <v>3022950.8338024602</v>
          </cell>
          <cell r="T93">
            <v>226681.42062247466</v>
          </cell>
          <cell r="U93">
            <v>22295.904917248285</v>
          </cell>
          <cell r="V93">
            <v>296928.08231973456</v>
          </cell>
        </row>
        <row r="94">
          <cell r="S94">
            <v>587084.6971576059</v>
          </cell>
          <cell r="T94">
            <v>45542.6338225664</v>
          </cell>
          <cell r="U94">
            <v>3129.5469520221282</v>
          </cell>
          <cell r="V94">
            <v>59588.361442834597</v>
          </cell>
        </row>
        <row r="95">
          <cell r="S95">
            <v>125981.42873150998</v>
          </cell>
          <cell r="T95">
            <v>14798.227760595983</v>
          </cell>
          <cell r="U95">
            <v>1151.0779641688787</v>
          </cell>
          <cell r="V95">
            <v>22418.73182216183</v>
          </cell>
        </row>
        <row r="96">
          <cell r="S96">
            <v>45326332.547489844</v>
          </cell>
          <cell r="T96">
            <v>431239.22406804899</v>
          </cell>
          <cell r="U96">
            <v>207905.67435094426</v>
          </cell>
          <cell r="V96">
            <v>566461.93360128475</v>
          </cell>
        </row>
        <row r="97">
          <cell r="S97">
            <v>1021798.8724544143</v>
          </cell>
          <cell r="T97">
            <v>41374.251446919588</v>
          </cell>
          <cell r="U97">
            <v>7414.8794566825127</v>
          </cell>
          <cell r="V97">
            <v>55845.198510179252</v>
          </cell>
        </row>
        <row r="98">
          <cell r="S98">
            <v>10632985.699238811</v>
          </cell>
          <cell r="T98">
            <v>227788.48651747426</v>
          </cell>
          <cell r="U98">
            <v>59614.770701060457</v>
          </cell>
          <cell r="V98">
            <v>296180.21132742852</v>
          </cell>
        </row>
        <row r="99">
          <cell r="S99">
            <v>4775366.9440249894</v>
          </cell>
          <cell r="T99">
            <v>339585.8455294302</v>
          </cell>
          <cell r="U99">
            <v>26140.983625466622</v>
          </cell>
          <cell r="V99">
            <v>448646.0740547707</v>
          </cell>
        </row>
        <row r="100">
          <cell r="S100">
            <v>3879278.2383362385</v>
          </cell>
          <cell r="T100">
            <v>427154.38384501432</v>
          </cell>
          <cell r="U100">
            <v>30413.166146645275</v>
          </cell>
          <cell r="V100">
            <v>556529.48059583129</v>
          </cell>
        </row>
        <row r="101">
          <cell r="S101">
            <v>378220.55266112863</v>
          </cell>
          <cell r="T101">
            <v>35488.749614493783</v>
          </cell>
          <cell r="U101">
            <v>2033.8924014014417</v>
          </cell>
          <cell r="V101">
            <v>46269.054912232168</v>
          </cell>
        </row>
        <row r="102">
          <cell r="S102">
            <v>128897.56663820343</v>
          </cell>
          <cell r="T102">
            <v>24351.362322114393</v>
          </cell>
          <cell r="U102">
            <v>1335.1476227678932</v>
          </cell>
          <cell r="V102">
            <v>32222.302826744963</v>
          </cell>
        </row>
        <row r="103">
          <cell r="S103">
            <v>28052793.971680667</v>
          </cell>
          <cell r="T103">
            <v>316498.71475940937</v>
          </cell>
          <cell r="U103">
            <v>111373.17659581421</v>
          </cell>
          <cell r="V103">
            <v>415328.53472405771</v>
          </cell>
        </row>
        <row r="104">
          <cell r="S104">
            <v>699157.0066049376</v>
          </cell>
          <cell r="T104">
            <v>25497.539910528569</v>
          </cell>
          <cell r="U104">
            <v>3699.3052669883855</v>
          </cell>
          <cell r="V104">
            <v>33535.67439671055</v>
          </cell>
        </row>
        <row r="105">
          <cell r="S105">
            <v>8624282.3285881151</v>
          </cell>
          <cell r="T105">
            <v>240853.32285873033</v>
          </cell>
          <cell r="U105">
            <v>44095.683108973855</v>
          </cell>
          <cell r="V105">
            <v>315236.71527605783</v>
          </cell>
        </row>
        <row r="106">
          <cell r="S106">
            <v>1144962.651819722</v>
          </cell>
          <cell r="T106">
            <v>59799.919385863759</v>
          </cell>
          <cell r="U106">
            <v>6950.1240445096328</v>
          </cell>
          <cell r="V106">
            <v>78057.382128006939</v>
          </cell>
        </row>
        <row r="107">
          <cell r="S107">
            <v>433011.66611706436</v>
          </cell>
          <cell r="T107">
            <v>33603.594001457168</v>
          </cell>
          <cell r="U107">
            <v>3294.7376365984537</v>
          </cell>
          <cell r="V107">
            <v>43779.485323923851</v>
          </cell>
        </row>
        <row r="108">
          <cell r="S108">
            <v>170722.90913514831</v>
          </cell>
          <cell r="T108">
            <v>13704.151806915199</v>
          </cell>
          <cell r="U108">
            <v>923.32778797609774</v>
          </cell>
          <cell r="V108">
            <v>17516.737707036864</v>
          </cell>
        </row>
        <row r="109">
          <cell r="S109">
            <v>26182.474660232205</v>
          </cell>
          <cell r="T109">
            <v>4109.3242846791964</v>
          </cell>
          <cell r="U109">
            <v>5260.4244140262026</v>
          </cell>
          <cell r="V109">
            <v>0</v>
          </cell>
        </row>
        <row r="110">
          <cell r="S110">
            <v>10799065.501528841</v>
          </cell>
          <cell r="T110">
            <v>102199.06502149501</v>
          </cell>
          <cell r="U110">
            <v>48921.712458393049</v>
          </cell>
          <cell r="V110">
            <v>134277.43501323723</v>
          </cell>
        </row>
        <row r="111">
          <cell r="S111">
            <v>228550.60743353906</v>
          </cell>
          <cell r="T111">
            <v>0</v>
          </cell>
          <cell r="U111">
            <v>1304.1540320188442</v>
          </cell>
          <cell r="V111">
            <v>10209.441515038545</v>
          </cell>
        </row>
        <row r="112">
          <cell r="S112">
            <v>867594.76748100319</v>
          </cell>
          <cell r="T112">
            <v>0</v>
          </cell>
          <cell r="U112">
            <v>4919.0273625707214</v>
          </cell>
          <cell r="V112">
            <v>24000.296430820465</v>
          </cell>
        </row>
        <row r="113">
          <cell r="S113">
            <v>461250.94922113162</v>
          </cell>
          <cell r="T113">
            <v>33414.010420490507</v>
          </cell>
          <cell r="U113">
            <v>2538.1619053112295</v>
          </cell>
          <cell r="V113">
            <v>43722.334043145544</v>
          </cell>
        </row>
        <row r="114">
          <cell r="S114">
            <v>381420.59447351407</v>
          </cell>
          <cell r="T114">
            <v>42799.372953764636</v>
          </cell>
          <cell r="U114">
            <v>3006.38263965022</v>
          </cell>
          <cell r="V114">
            <v>55240.988899785742</v>
          </cell>
        </row>
        <row r="115">
          <cell r="S115">
            <v>40142.081446070326</v>
          </cell>
          <cell r="T115">
            <v>3798.5737548541279</v>
          </cell>
          <cell r="U115">
            <v>234.92424862990072</v>
          </cell>
          <cell r="V115">
            <v>5219.804978384017</v>
          </cell>
        </row>
        <row r="116">
          <cell r="S116">
            <v>5485.4894897656777</v>
          </cell>
          <cell r="T116">
            <v>1033.9062785435156</v>
          </cell>
          <cell r="U116">
            <v>56.261277764670858</v>
          </cell>
          <cell r="V116">
            <v>1380.0010556603863</v>
          </cell>
        </row>
        <row r="117">
          <cell r="S117">
            <v>6265527.7872983571</v>
          </cell>
          <cell r="T117">
            <v>68436.103944690083</v>
          </cell>
          <cell r="U117">
            <v>24487.375239519428</v>
          </cell>
          <cell r="V117">
            <v>91384.265207808799</v>
          </cell>
        </row>
        <row r="118">
          <cell r="S118">
            <v>79064.778172698585</v>
          </cell>
          <cell r="T118">
            <v>3966.4935793023637</v>
          </cell>
          <cell r="U118">
            <v>475.44002305355389</v>
          </cell>
          <cell r="V118">
            <v>4930.2266389096967</v>
          </cell>
        </row>
        <row r="119">
          <cell r="S119">
            <v>649721.49036270822</v>
          </cell>
          <cell r="T119">
            <v>17751.56718052064</v>
          </cell>
          <cell r="U119">
            <v>3214.6062579707445</v>
          </cell>
          <cell r="V119">
            <v>23465.811533404565</v>
          </cell>
        </row>
        <row r="127">
          <cell r="S127">
            <v>4058965.5674335142</v>
          </cell>
          <cell r="T127">
            <v>154059.12130125164</v>
          </cell>
          <cell r="U127">
            <v>0</v>
          </cell>
          <cell r="V127">
            <v>170909.37995077818</v>
          </cell>
        </row>
        <row r="128">
          <cell r="S128">
            <v>1439851.3036295874</v>
          </cell>
          <cell r="T128">
            <v>85762.860838024164</v>
          </cell>
          <cell r="U128">
            <v>0</v>
          </cell>
          <cell r="V128">
            <v>95016.98634231498</v>
          </cell>
        </row>
        <row r="129">
          <cell r="S129">
            <v>393153.18308243091</v>
          </cell>
          <cell r="T129">
            <v>17240.425433437998</v>
          </cell>
          <cell r="U129">
            <v>0</v>
          </cell>
          <cell r="V129">
            <v>19068.275661707314</v>
          </cell>
        </row>
        <row r="130">
          <cell r="S130">
            <v>69949.766624205949</v>
          </cell>
          <cell r="T130">
            <v>5493.2136350187411</v>
          </cell>
          <cell r="U130">
            <v>0</v>
          </cell>
          <cell r="V130">
            <v>7173.9941830919452</v>
          </cell>
        </row>
        <row r="131">
          <cell r="S131">
            <v>17426693.295905728</v>
          </cell>
          <cell r="T131">
            <v>162923.07738583672</v>
          </cell>
          <cell r="U131">
            <v>0</v>
          </cell>
          <cell r="V131">
            <v>181267.81875241097</v>
          </cell>
        </row>
        <row r="132">
          <cell r="S132">
            <v>565948.80090255628</v>
          </cell>
          <cell r="T132">
            <v>15615.086956857613</v>
          </cell>
          <cell r="U132">
            <v>0</v>
          </cell>
          <cell r="V132">
            <v>17870.46352325716</v>
          </cell>
        </row>
        <row r="133">
          <cell r="S133">
            <v>4926931.830373534</v>
          </cell>
          <cell r="T133">
            <v>86055.96941688974</v>
          </cell>
          <cell r="U133">
            <v>0</v>
          </cell>
          <cell r="V133">
            <v>94777.667624777008</v>
          </cell>
        </row>
        <row r="134">
          <cell r="S134">
            <v>2880102.2508657831</v>
          </cell>
          <cell r="T134">
            <v>128340.27265791383</v>
          </cell>
          <cell r="U134">
            <v>0</v>
          </cell>
          <cell r="V134">
            <v>143566.74369752666</v>
          </cell>
        </row>
        <row r="135">
          <cell r="S135">
            <v>1908742.6534959513</v>
          </cell>
          <cell r="T135">
            <v>161480.18854678143</v>
          </cell>
          <cell r="U135">
            <v>0</v>
          </cell>
          <cell r="V135">
            <v>178089.43379066637</v>
          </cell>
        </row>
        <row r="136">
          <cell r="S136">
            <v>262153.86095615284</v>
          </cell>
          <cell r="T136">
            <v>13426.565106782189</v>
          </cell>
          <cell r="U136">
            <v>0</v>
          </cell>
          <cell r="V136">
            <v>14806.097571914657</v>
          </cell>
        </row>
        <row r="137">
          <cell r="S137">
            <v>67243.035839788325</v>
          </cell>
          <cell r="T137">
            <v>9209.2633042537527</v>
          </cell>
          <cell r="U137">
            <v>0</v>
          </cell>
          <cell r="V137">
            <v>10311.136904558029</v>
          </cell>
        </row>
        <row r="138">
          <cell r="S138">
            <v>10962501.726325138</v>
          </cell>
          <cell r="T138">
            <v>119608.72564762522</v>
          </cell>
          <cell r="U138">
            <v>0</v>
          </cell>
          <cell r="V138">
            <v>132905.13111169875</v>
          </cell>
        </row>
      </sheetData>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Max"/>
      <sheetName val="Control pad A 0809"/>
      <sheetName val="Control pad B 0809"/>
      <sheetName val="Old Letter comp"/>
      <sheetName val="Letter Comp"/>
      <sheetName val="LL Comp"/>
      <sheetName val="Packet Comp"/>
      <sheetName val="RPI"/>
      <sheetName val="Cap Values"/>
      <sheetName val="caps summary"/>
      <sheetName val="Summary 1 Year"/>
      <sheetName val="Stamps"/>
      <sheetName val="STL"/>
      <sheetName val="ASTLL"/>
      <sheetName val="Meter"/>
      <sheetName val="Cleanmail"/>
      <sheetName val="Recorded"/>
      <sheetName val="Response"/>
      <sheetName val="Packets"/>
      <sheetName val="Packetsort"/>
      <sheetName val="USO parcels"/>
      <sheetName val="Spe Del"/>
      <sheetName val="Headroom data"/>
      <sheetName val="Spe Del 9am"/>
      <sheetName val="1400 headroom (2)"/>
      <sheetName val="Headroom letters"/>
      <sheetName val="Headroom LL"/>
      <sheetName val="dtGraphY-2"/>
      <sheetName val="dtGraphY-1"/>
      <sheetName val="dtGraphY"/>
      <sheetName val="dtGraphCalcs"/>
      <sheetName val="grFan"/>
      <sheetName val="grComparison"/>
      <sheetName val="dtGraphLookups"/>
      <sheetName val="MS1 1400"/>
      <sheetName val="MS2 1400"/>
      <sheetName val="MS3 1400"/>
      <sheetName val="Advert MS1 1400"/>
      <sheetName val="Advert MS2 1400"/>
      <sheetName val="Advert MS3 1400"/>
      <sheetName val="S1 MS1 1400"/>
      <sheetName val="S1 MS2 1400"/>
      <sheetName val="S1 MS3 1400"/>
      <sheetName val="S2 MS1 1400"/>
      <sheetName val="S2 MS2 1400"/>
      <sheetName val="S2 MS3 1400"/>
      <sheetName val="1400 Light"/>
      <sheetName val="MS 120 OCR"/>
      <sheetName val="MS 120 CBC"/>
      <sheetName val="MS 700"/>
      <sheetName val="Advert MS 120 OCR"/>
      <sheetName val="S1 MS 120 OCR"/>
      <sheetName val="S2 MS 120 OCR"/>
      <sheetName val="Advert MS 120 CBC"/>
      <sheetName val="S1 MS 120 CBC"/>
      <sheetName val="S2 MS 120 CBC"/>
      <sheetName val="Advert MS 700"/>
      <sheetName val="S1 MS 700"/>
      <sheetName val="S2 MS 700"/>
      <sheetName val="MS1 1400 Green tier1"/>
      <sheetName val="MS2 1400 Green tier1"/>
      <sheetName val="MS3 1400 Green tier1"/>
      <sheetName val="MS 120 OCR Green tier1"/>
      <sheetName val="MS 70 CBC"/>
      <sheetName val="Advert MS 70 CBC"/>
      <sheetName val="S1 MS 70 CBC"/>
      <sheetName val="S2 MS 70 CBC"/>
      <sheetName val="MS 70 CBC tier1"/>
      <sheetName val="MS 70 CBC tier2"/>
      <sheetName val="MS 70 OCR"/>
      <sheetName val="Control Pad C"/>
      <sheetName val="Advert MS 70 OCR"/>
      <sheetName val="S1 MS 70 OCR"/>
      <sheetName val="S2 MS 70 OCR"/>
      <sheetName val="MS 70 OCR tier1"/>
      <sheetName val="MS 70 OCR tier2"/>
      <sheetName val="MS 120 CBC Green tier1"/>
      <sheetName val="MS 700 Green tier1"/>
      <sheetName val="MS1 1400 Green tier2"/>
      <sheetName val="MS2 1400 Green tier2"/>
      <sheetName val="MS3 1400 Green tier2"/>
      <sheetName val="MS 120 OCR Green tier2"/>
      <sheetName val="MS 120 CBC Green tier2"/>
      <sheetName val="MS 700 Green tier2"/>
      <sheetName val="WS 1"/>
      <sheetName val="WS 2"/>
      <sheetName val="PS 1"/>
      <sheetName val="PS 2"/>
      <sheetName val="PS 1 Disc"/>
      <sheetName val="PS 2 Disc"/>
      <sheetName val="PS250k"/>
      <sheetName val="MS 120 OCR Light"/>
      <sheetName val="MS 120 CBC Light"/>
      <sheetName val="MS 700 Light"/>
      <sheetName val="Airmail Europe"/>
      <sheetName val="Airmail Europe meter"/>
      <sheetName val="Airmail ROW1"/>
      <sheetName val="Airmail ROW1 meter"/>
      <sheetName val="Airmail ROW2"/>
      <sheetName val="Airmail ROW2 meter"/>
      <sheetName val="Sur Letters"/>
      <sheetName val="Sur PP SP"/>
      <sheetName val="dsaPrices"/>
      <sheetName val="dvOverview"/>
      <sheetName val="To Do list"/>
      <sheetName val="dvSheetlist"/>
      <sheetName val="rpCover"/>
      <sheetName val="dvHeadr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MDT - Accenture"/>
      <sheetName val="Sales Materials"/>
      <sheetName val="MARS"/>
      <sheetName val="Table"/>
      <sheetName val="Version Control"/>
    </sheetNames>
    <sheetDataSet>
      <sheetData sheetId="0"/>
      <sheetData sheetId="1"/>
      <sheetData sheetId="2"/>
      <sheetData sheetId="3"/>
      <sheetData sheetId="4">
        <row r="2">
          <cell r="B2" t="str">
            <v>Please select an option:</v>
          </cell>
          <cell r="E2" t="str">
            <v>Please select an option:</v>
          </cell>
          <cell r="F2" t="str">
            <v>Please select an option:</v>
          </cell>
          <cell r="G2" t="str">
            <v>Please select an option:</v>
          </cell>
        </row>
        <row r="3">
          <cell r="B3" t="str">
            <v>Only Single Format - L</v>
          </cell>
          <cell r="E3" t="str">
            <v>1180-1190 RDC sites only</v>
          </cell>
          <cell r="F3" t="str">
            <v>Z21 – RP products</v>
          </cell>
          <cell r="G3" t="str">
            <v>N</v>
          </cell>
        </row>
        <row r="4">
          <cell r="B4" t="str">
            <v>Only Single Format - LL</v>
          </cell>
          <cell r="E4" t="str">
            <v>1101-1179 (excl 1178) mail centres excluding HWDC</v>
          </cell>
          <cell r="F4" t="str">
            <v>ZOBA+Z22 – RDC products</v>
          </cell>
          <cell r="G4" t="str">
            <v>P</v>
          </cell>
        </row>
        <row r="5">
          <cell r="B5" t="str">
            <v>Only Single Format - P</v>
          </cell>
          <cell r="E5" t="str">
            <v>1101-1179 (inc)</v>
          </cell>
          <cell r="F5" t="str">
            <v>Z23 – HWDC products only</v>
          </cell>
          <cell r="G5" t="str">
            <v>J</v>
          </cell>
        </row>
        <row r="6">
          <cell r="B6" t="str">
            <v>Only Single Format - SP</v>
          </cell>
          <cell r="E6" t="str">
            <v>All mail centres</v>
          </cell>
        </row>
        <row r="7">
          <cell r="B7" t="str">
            <v>Only Single Format - MP</v>
          </cell>
        </row>
        <row r="8">
          <cell r="B8" t="str">
            <v>No Format - Other</v>
          </cell>
        </row>
        <row r="9">
          <cell r="B9" t="str">
            <v>Possibly Multi Format - L LL P</v>
          </cell>
        </row>
        <row r="10">
          <cell r="B10" t="str">
            <v>Possibly Multi Format - L LL</v>
          </cell>
        </row>
        <row r="11">
          <cell r="B11" t="str">
            <v>Possibly Multi Format - L P</v>
          </cell>
        </row>
        <row r="12">
          <cell r="B12" t="str">
            <v>Possibly Multi Format - LL P</v>
          </cell>
        </row>
      </sheetData>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Data Explanations"/>
      <sheetName val="Control Sheet"/>
      <sheetName val="Audit trail"/>
      <sheetName val="Sensitivities"/>
      <sheetName val="Social"/>
      <sheetName val="DM"/>
      <sheetName val="Transactional"/>
      <sheetName val="Publishing"/>
      <sheetName val="Fulfilment"/>
      <sheetName val="Wholesale Checks"/>
      <sheetName val="Template"/>
      <sheetName val="Non-ILTM Template"/>
      <sheetName val="Non-ILTM Totals"/>
      <sheetName val="Fulfilment Summary"/>
      <sheetName val="Temp Summ 2"/>
      <sheetName val="Template Summary"/>
      <sheetName val="Letters&amp;Parcels"/>
      <sheetName val="Sensitivity Output"/>
      <sheetName val="CPM"/>
      <sheetName val="LL Splits"/>
      <sheetName val="VAT Percentages"/>
      <sheetName val="Content Control Splits"/>
      <sheetName val="Bentley splits"/>
      <sheetName val="Sizes"/>
      <sheetName val="FPP Zones"/>
      <sheetName val="Delivery"/>
      <sheetName val="Vol Bands"/>
      <sheetName val="Distance"/>
      <sheetName val="New Product Adjustments"/>
      <sheetName val="Price Input"/>
      <sheetName val="Competitor Prices"/>
      <sheetName val="VAT Adjustments"/>
      <sheetName val="Zonal"/>
      <sheetName val="Model 1"/>
      <sheetName val="Model 2"/>
      <sheetName val="Elasticities"/>
      <sheetName val="Theta"/>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Volume Caps"/>
      <sheetName val="VAT Rates"/>
      <sheetName val="Relationships"/>
      <sheetName val="Functions"/>
      <sheetName val="FPP Elasticities"/>
      <sheetName val="PDM Calcs"/>
      <sheetName val="PDM Calcs 2"/>
      <sheetName val="PDM indicators"/>
      <sheetName val="Key Parameters"/>
      <sheetName val="Zonal Uplifts"/>
      <sheetName val="Data Mapping"/>
      <sheetName val="EPM Matrix"/>
      <sheetName val="Inputs"/>
      <sheetName val="RPI-X"/>
      <sheetName val="Rho"/>
      <sheetName val="EPM Counterfactuals"/>
      <sheetName val="Entrant Price Input"/>
      <sheetName val="Strategy by Zone - 1 day"/>
      <sheetName val="Strategy by Zone - 2 day"/>
      <sheetName val="Strategy by Zone - 5 day"/>
      <sheetName val="DSA Inputs"/>
      <sheetName val="Data"/>
      <sheetName val="Strategy by Area A"/>
      <sheetName val="Pre ReRun Strategy A"/>
      <sheetName val="Strategy by Area B"/>
      <sheetName val="Pre ReRun Strategy B"/>
      <sheetName val="Coverage for NBM"/>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2122"/>
      <sheetName val="2223"/>
      <sheetName val="2324"/>
      <sheetName val="Summary"/>
      <sheetName val="Entrant Summary"/>
      <sheetName val="FPP Phasing"/>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2122"/>
      <sheetName val="FPP 2223"/>
      <sheetName val="FPP 2324"/>
      <sheetName val="FPP EPM Summary"/>
    </sheetNames>
    <sheetDataSet>
      <sheetData sheetId="0" refreshError="1"/>
      <sheetData sheetId="1" refreshError="1"/>
      <sheetData sheetId="2" refreshError="1"/>
      <sheetData sheetId="3" refreshError="1"/>
      <sheetData sheetId="4">
        <row r="1">
          <cell r="B1">
            <v>1</v>
          </cell>
        </row>
      </sheetData>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ow r="8">
          <cell r="A8">
            <v>1</v>
          </cell>
        </row>
      </sheetData>
      <sheetData sheetId="16">
        <row r="65">
          <cell r="C65">
            <v>258.89999999999998</v>
          </cell>
        </row>
      </sheetData>
      <sheetData sheetId="17" refreshError="1"/>
      <sheetData sheetId="18" refreshError="1"/>
      <sheetData sheetId="19">
        <row r="2">
          <cell r="BU2" t="str">
            <v>2004/05</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ow r="3">
          <cell r="G3" t="str">
            <v>Mu</v>
          </cell>
          <cell r="H3" t="str">
            <v>Sigma</v>
          </cell>
          <cell r="I3" t="str">
            <v>Min</v>
          </cell>
          <cell r="J3" t="str">
            <v>Max</v>
          </cell>
          <cell r="K3" t="str">
            <v>Price Ratio</v>
          </cell>
        </row>
      </sheetData>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ow r="198">
          <cell r="L198">
            <v>0</v>
          </cell>
        </row>
      </sheetData>
      <sheetData sheetId="78">
        <row r="198">
          <cell r="L198">
            <v>0</v>
          </cell>
        </row>
      </sheetData>
      <sheetData sheetId="79">
        <row r="198">
          <cell r="L198">
            <v>0</v>
          </cell>
        </row>
      </sheetData>
      <sheetData sheetId="80">
        <row r="198">
          <cell r="L198">
            <v>0</v>
          </cell>
        </row>
      </sheetData>
      <sheetData sheetId="81">
        <row r="198">
          <cell r="L198">
            <v>0</v>
          </cell>
        </row>
      </sheetData>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ow r="6">
          <cell r="B6" t="str">
            <v>My Hermes</v>
          </cell>
        </row>
      </sheetData>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Cockpit"/>
      <sheetName val="Costs"/>
      <sheetName val="SPACE Traffic"/>
      <sheetName val="ONS Stats"/>
      <sheetName val="Traffic Splits"/>
      <sheetName val="New SPACE 2019 Input"/>
      <sheetName val="SPACE Format Mapping"/>
      <sheetName val="Int MC Extract Inputs"/>
      <sheetName val="Misc Fee Inputs"/>
      <sheetName val="Summary Input"/>
      <sheetName val="Base Price"/>
      <sheetName val="Discount"/>
      <sheetName val="Gradient"/>
      <sheetName val="Zonal"/>
      <sheetName val="Trays"/>
      <sheetName val="All Prices T-1"/>
      <sheetName val="All Prices"/>
      <sheetName val="Avg Price Change"/>
      <sheetName val="Price Summary - STD"/>
      <sheetName val="Price Summary - PREM"/>
      <sheetName val="Paper Tables"/>
      <sheetName val="IT File - new Format"/>
      <sheetName val="1.1 Bespoke Parcels"/>
      <sheetName val="Letters (New)"/>
      <sheetName val="Letters Other Charges (New)"/>
      <sheetName val="Premium (New)"/>
      <sheetName val="Premium Other Charges (New)"/>
      <sheetName val="Parcels Pricing Formula (New)"/>
      <sheetName val="Parcels Other Charges (New)"/>
      <sheetName val="1.1 Letters PP1"/>
      <sheetName val="1.1 Letters PP2"/>
      <sheetName val="1.1 Letters Zonal"/>
      <sheetName val="1.1 Letters Regional"/>
      <sheetName val="6.1 Letters Other Charges"/>
      <sheetName val="1.1 Premium"/>
      <sheetName val="1.1 Parcels PP1"/>
      <sheetName val="1.1 Parcels PP2"/>
      <sheetName val="1.1 Parcels Zonal"/>
      <sheetName val="1.1 Parcels Regional"/>
      <sheetName val="6.1 Parcels Other Charges"/>
      <sheetName val="non-postable - new format"/>
    </sheetNames>
    <sheetDataSet>
      <sheetData sheetId="0"/>
      <sheetData sheetId="1">
        <row r="2">
          <cell r="C2" t="str">
            <v>2023/24</v>
          </cell>
        </row>
        <row r="3">
          <cell r="C3" t="str">
            <v>2022/23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Royal Mail Wholesale Prices from 3rd April 2023</v>
          </cell>
        </row>
      </sheetData>
      <sheetData sheetId="25">
        <row r="4">
          <cell r="D4" t="str">
            <v>29.58 pence</v>
          </cell>
        </row>
      </sheetData>
      <sheetData sheetId="26"/>
      <sheetData sheetId="27"/>
      <sheetData sheetId="28">
        <row r="1">
          <cell r="A1" t="str">
            <v>Royal Mail Wholesale Parcel Prices from 3rd April 2023</v>
          </cell>
        </row>
      </sheetData>
      <sheetData sheetId="29">
        <row r="1">
          <cell r="A1" t="str">
            <v>Parcels - Other Access charges - Prices from 3rd April 2023</v>
          </cell>
        </row>
      </sheetData>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Version Control"/>
      <sheetName val="Cockpit"/>
      <sheetName val="Volumes input"/>
      <sheetName val="Cost multipliers input"/>
      <sheetName val="Cost workings"/>
      <sheetName val="Special Pricing Contracts"/>
      <sheetName val="Int Airmail inputs"/>
      <sheetName val="Int Surface inputs"/>
      <sheetName val="Schemes Pricing"/>
      <sheetName val="Product Matrix to Schemes"/>
      <sheetName val="Volume bands input"/>
      <sheetName val="Extra Vol Splits not in SPACE"/>
      <sheetName val="SPACE Output 2013-14"/>
      <sheetName val="SPACE Output 2014-15"/>
      <sheetName val="Input to SPACE"/>
      <sheetName val="DSA prices"/>
      <sheetName val="USO control pad"/>
      <sheetName val="Stamps"/>
      <sheetName val="Meters"/>
      <sheetName val="Account"/>
      <sheetName val="Special Delivery"/>
      <sheetName val="International Airmail"/>
      <sheetName val="International Surface Mail"/>
      <sheetName val="Business Mail control pad"/>
      <sheetName val="BM Unsorted"/>
      <sheetName val="BM Unsorted Mech"/>
      <sheetName val="BM High 1C"/>
      <sheetName val="BM High 2C"/>
      <sheetName val="BM High Economy"/>
      <sheetName val="BM Low 1C"/>
      <sheetName val="BM Low 2C"/>
      <sheetName val="BM Low Economy"/>
      <sheetName val="Publishing mail control pad"/>
      <sheetName val="Publ Mail Low 1C"/>
      <sheetName val="Publ Mail Low 2C"/>
      <sheetName val="Publ Mail High 1C"/>
      <sheetName val="Publ Mail High 2C"/>
      <sheetName val="Advertising Mail control pad"/>
      <sheetName val="ADV Unsorted"/>
      <sheetName val="ADV Unsorted Mech"/>
      <sheetName val="ADV Low 1C"/>
      <sheetName val="ADV Low 2C"/>
      <sheetName val="ADV Low Economy"/>
      <sheetName val="ADV High 1C"/>
      <sheetName val="ADV High 2C"/>
      <sheetName val="ADV High Economy"/>
      <sheetName val="SUS High 1C"/>
      <sheetName val="SUS High 2C"/>
      <sheetName val="SUS High Economy"/>
      <sheetName val="SUS Low 1C"/>
      <sheetName val="SUS Low 2C"/>
      <sheetName val="SUS Low Economy"/>
      <sheetName val="CNP Products Control Pad"/>
      <sheetName val="RM24 &amp; RM48"/>
      <sheetName val="RM24 &amp;RM48 Sort 8"/>
      <sheetName val="RM Tracked Returns 24&amp;48"/>
      <sheetName val="Response Services Control Pad"/>
      <sheetName val="Response Services"/>
      <sheetName val="2C Price Cap"/>
      <sheetName val="Margin squeeze summary"/>
      <sheetName val="Retail data hub"/>
      <sheetName val="Product Margins"/>
      <sheetName val="Product Margins Upstream"/>
      <sheetName val="Price comparison band A"/>
      <sheetName val="Price comparison band E"/>
      <sheetName val="Market Area summary"/>
      <sheetName val="Average Increases"/>
      <sheetName val="Price Guides Spec Del"/>
      <sheetName val="Explanations"/>
      <sheetName val="Datasets"/>
      <sheetName val="LLs comparison"/>
    </sheetNames>
    <sheetDataSet>
      <sheetData sheetId="0" refreshError="1"/>
      <sheetData sheetId="1" refreshError="1"/>
      <sheetData sheetId="2">
        <row r="3">
          <cell r="C3" t="str">
            <v>2014/15</v>
          </cell>
        </row>
      </sheetData>
      <sheetData sheetId="3" refreshError="1"/>
      <sheetData sheetId="4" refreshError="1"/>
      <sheetData sheetId="5" refreshError="1"/>
      <sheetData sheetId="6" refreshError="1"/>
      <sheetData sheetId="7" refreshError="1"/>
      <sheetData sheetId="8" refreshError="1"/>
      <sheetData sheetId="9" refreshError="1"/>
      <sheetData sheetId="10">
        <row r="3">
          <cell r="E3" t="str">
            <v>First Time User</v>
          </cell>
          <cell r="F3" t="str">
            <v>TMIs</v>
          </cell>
          <cell r="G3" t="str">
            <v>Multi-Stage</v>
          </cell>
          <cell r="H3" t="str">
            <v>IM - retention</v>
          </cell>
          <cell r="I3" t="str">
            <v>IM - growth</v>
          </cell>
          <cell r="J3" t="str">
            <v>N Brown - retention</v>
          </cell>
          <cell r="K3" t="str">
            <v>N Brown - growth</v>
          </cell>
          <cell r="L3" t="str">
            <v>Catalogues</v>
          </cell>
          <cell r="M3" t="str">
            <v>Publishing</v>
          </cell>
          <cell r="N3" t="str">
            <v>Scheme 10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7">
          <cell r="B7" t="str">
            <v>Stamp 1</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oyalmail.dockethub.com/Logi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royalmail.dockethub.com/Logi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08DC5-3001-4CB1-8550-8D67184CC483}">
  <sheetPr>
    <pageSetUpPr fitToPage="1"/>
  </sheetPr>
  <dimension ref="A1:BC210"/>
  <sheetViews>
    <sheetView showGridLines="0" tabSelected="1" zoomScale="85" zoomScaleNormal="85" workbookViewId="0">
      <pane ySplit="9" topLeftCell="A64" activePane="bottomLeft" state="frozen"/>
      <selection activeCell="P8" sqref="P8"/>
      <selection pane="bottomLeft" activeCell="F79" sqref="F79"/>
    </sheetView>
  </sheetViews>
  <sheetFormatPr defaultColWidth="8.85546875" defaultRowHeight="15" zeroHeight="1" outlineLevelCol="1" x14ac:dyDescent="0.25"/>
  <cols>
    <col min="1" max="1" width="2.5703125" style="4" customWidth="1"/>
    <col min="2" max="2" width="55.140625" style="4" customWidth="1"/>
    <col min="3" max="3" width="11.7109375" style="4" customWidth="1" outlineLevel="1"/>
    <col min="4" max="5" width="9.28515625" style="61" customWidth="1" outlineLevel="1"/>
    <col min="6" max="7" width="9.28515625" style="5" customWidth="1" outlineLevel="1"/>
    <col min="8" max="8" width="2.5703125" style="4" customWidth="1"/>
    <col min="9" max="9" width="11.7109375" style="4" customWidth="1" outlineLevel="1"/>
    <col min="10" max="11" width="9.28515625" style="61" customWidth="1" outlineLevel="1"/>
    <col min="12" max="13" width="9.28515625" style="5" customWidth="1" outlineLevel="1"/>
    <col min="14" max="14" width="2.5703125" customWidth="1" outlineLevel="1"/>
    <col min="15" max="15" width="11.7109375" style="4" customWidth="1" outlineLevel="1"/>
    <col min="16" max="17" width="9.28515625" style="61" customWidth="1" outlineLevel="1"/>
    <col min="18" max="19" width="9.28515625" style="5" customWidth="1" outlineLevel="1"/>
    <col min="20" max="20" width="2.5703125" style="4" customWidth="1" outlineLevel="1"/>
    <col min="21" max="21" width="11.7109375" style="4" customWidth="1" outlineLevel="1"/>
    <col min="22" max="23" width="9.28515625" style="61" customWidth="1" outlineLevel="1"/>
    <col min="24" max="25" width="9.28515625" style="5" customWidth="1" outlineLevel="1"/>
    <col min="26" max="26" width="2.5703125" style="4" customWidth="1" outlineLevel="1"/>
    <col min="27" max="27" width="11.7109375" style="4" customWidth="1" outlineLevel="1"/>
    <col min="28" max="29" width="9.28515625" style="61" customWidth="1" outlineLevel="1"/>
    <col min="30" max="31" width="9.28515625" style="5" customWidth="1" outlineLevel="1"/>
    <col min="32" max="32" width="2.5703125" customWidth="1"/>
    <col min="33" max="33" width="11.7109375" style="4" customWidth="1" outlineLevel="1"/>
    <col min="34" max="35" width="9.28515625" style="61" customWidth="1" outlineLevel="1"/>
    <col min="36" max="37" width="9.28515625" style="5" customWidth="1" outlineLevel="1"/>
    <col min="38" max="38" width="2.5703125" customWidth="1" outlineLevel="1"/>
    <col min="39" max="39" width="11.7109375" style="4" customWidth="1" outlineLevel="1"/>
    <col min="40" max="41" width="9.28515625" style="61" customWidth="1" outlineLevel="1"/>
    <col min="42" max="43" width="9.28515625" style="5" customWidth="1" outlineLevel="1"/>
    <col min="44" max="44" width="2.5703125" style="4" customWidth="1" outlineLevel="1"/>
    <col min="45" max="45" width="11.7109375" style="4" customWidth="1" outlineLevel="1"/>
    <col min="46" max="47" width="9.28515625" style="61" customWidth="1" outlineLevel="1"/>
    <col min="48" max="49" width="9.28515625" style="5" customWidth="1" outlineLevel="1"/>
    <col min="50" max="50" width="2.5703125" style="4" customWidth="1" outlineLevel="1"/>
    <col min="51" max="51" width="11.7109375" style="4" customWidth="1" outlineLevel="1"/>
    <col min="52" max="53" width="9.28515625" style="61" customWidth="1" outlineLevel="1"/>
    <col min="54" max="55" width="9.28515625" style="5" customWidth="1" outlineLevel="1"/>
    <col min="56" max="56" width="2.5703125" style="4" customWidth="1"/>
    <col min="57" max="16384" width="8.85546875" style="4"/>
  </cols>
  <sheetData>
    <row r="1" spans="1:55" s="3" customFormat="1" ht="18" x14ac:dyDescent="0.25">
      <c r="A1" s="1" t="s">
        <v>151</v>
      </c>
      <c r="B1" s="1"/>
      <c r="C1" s="1"/>
      <c r="D1" s="1"/>
      <c r="E1" s="2"/>
      <c r="F1" s="2"/>
      <c r="I1" s="1"/>
      <c r="J1" s="1"/>
      <c r="K1" s="1"/>
      <c r="L1" s="2"/>
      <c r="O1" s="1"/>
      <c r="P1" s="1"/>
      <c r="Q1" s="1"/>
      <c r="R1" s="2"/>
      <c r="U1" s="1"/>
      <c r="V1" s="1"/>
      <c r="W1" s="1"/>
      <c r="X1" s="2"/>
      <c r="AA1" s="1"/>
      <c r="AB1" s="1"/>
      <c r="AC1" s="1"/>
      <c r="AD1" s="2"/>
      <c r="AG1" s="1"/>
      <c r="AH1" s="1"/>
      <c r="AI1" s="1"/>
      <c r="AJ1" s="2"/>
      <c r="AM1" s="1"/>
      <c r="AN1" s="1"/>
      <c r="AO1" s="1"/>
      <c r="AP1" s="2"/>
      <c r="AS1" s="1"/>
      <c r="AT1" s="1"/>
      <c r="AU1" s="1"/>
      <c r="AV1" s="2"/>
      <c r="AY1" s="1"/>
      <c r="AZ1" s="1"/>
      <c r="BA1" s="1"/>
      <c r="BB1" s="2"/>
    </row>
    <row r="2" spans="1:55" x14ac:dyDescent="0.25">
      <c r="A2" s="184"/>
      <c r="B2" s="184"/>
      <c r="D2" s="4"/>
      <c r="E2"/>
      <c r="J2" s="4"/>
      <c r="K2" s="4"/>
      <c r="P2" s="4"/>
      <c r="Q2" s="4"/>
      <c r="V2" s="4"/>
      <c r="W2" s="4"/>
      <c r="AB2" s="4"/>
      <c r="AC2" s="4"/>
      <c r="AH2" s="4"/>
      <c r="AI2" s="4"/>
      <c r="AN2" s="4"/>
      <c r="AO2" s="4"/>
      <c r="AT2" s="4"/>
      <c r="AU2" s="4"/>
      <c r="AZ2" s="4"/>
      <c r="BA2" s="4"/>
    </row>
    <row r="3" spans="1:55" x14ac:dyDescent="0.25">
      <c r="A3" s="184" t="s">
        <v>0</v>
      </c>
      <c r="B3" s="184"/>
      <c r="D3" s="4"/>
      <c r="E3" s="4"/>
      <c r="J3" s="4"/>
      <c r="K3" s="4"/>
      <c r="M3"/>
      <c r="P3" s="4"/>
      <c r="Q3" s="4"/>
      <c r="V3" s="4"/>
      <c r="W3" s="4"/>
      <c r="AB3" s="4"/>
      <c r="AC3" s="4"/>
      <c r="AH3" s="4"/>
      <c r="AI3" s="4"/>
      <c r="AJ3"/>
      <c r="AK3"/>
      <c r="AM3"/>
      <c r="AN3" s="4"/>
      <c r="AO3" s="4"/>
      <c r="AT3" s="4"/>
      <c r="AU3" s="4"/>
      <c r="AZ3" s="4"/>
      <c r="BA3" s="4"/>
    </row>
    <row r="4" spans="1:55" x14ac:dyDescent="0.25">
      <c r="A4" s="185" t="s">
        <v>130</v>
      </c>
      <c r="B4" s="184"/>
      <c r="D4" s="4"/>
      <c r="E4" s="4"/>
      <c r="J4" s="4"/>
      <c r="K4" s="4"/>
      <c r="M4"/>
      <c r="P4" s="4"/>
      <c r="Q4" s="4"/>
      <c r="V4" s="4"/>
      <c r="W4" s="4"/>
      <c r="AB4" s="4"/>
      <c r="AC4" s="4"/>
      <c r="AH4" s="4"/>
      <c r="AI4" s="4"/>
      <c r="AJ4"/>
      <c r="AK4"/>
      <c r="AM4"/>
      <c r="AN4" s="4"/>
      <c r="AO4" s="4"/>
      <c r="AT4" s="4"/>
      <c r="AU4" s="4"/>
      <c r="AZ4" s="4"/>
      <c r="BA4" s="4"/>
    </row>
    <row r="5" spans="1:55" x14ac:dyDescent="0.25">
      <c r="A5" s="185"/>
      <c r="B5" s="184"/>
      <c r="D5" s="4"/>
      <c r="E5" s="4"/>
      <c r="J5" s="4"/>
      <c r="K5" s="4"/>
      <c r="P5" s="4"/>
      <c r="Q5" s="4"/>
      <c r="V5" s="4"/>
      <c r="W5" s="4"/>
      <c r="AB5" s="4"/>
      <c r="AC5" s="4"/>
      <c r="AH5" s="4"/>
      <c r="AI5" s="4"/>
      <c r="AN5" s="4"/>
      <c r="AO5" s="4"/>
      <c r="AT5" s="4"/>
      <c r="AU5" s="4"/>
      <c r="AZ5" s="4"/>
      <c r="BA5" s="4"/>
    </row>
    <row r="6" spans="1:55" s="6" customFormat="1" x14ac:dyDescent="0.2">
      <c r="A6" s="186"/>
      <c r="B6" s="187" t="s">
        <v>134</v>
      </c>
      <c r="C6"/>
      <c r="D6" s="7"/>
      <c r="F6" s="9"/>
      <c r="G6" s="9"/>
      <c r="J6" s="7"/>
      <c r="K6" s="8"/>
      <c r="L6" s="9"/>
      <c r="M6" s="9"/>
      <c r="N6"/>
      <c r="P6" s="7"/>
      <c r="Q6" s="8"/>
      <c r="R6" s="9"/>
      <c r="S6" s="9"/>
      <c r="V6" s="7"/>
      <c r="W6" s="8"/>
      <c r="X6" s="9"/>
      <c r="Y6" s="9"/>
      <c r="AB6" s="7"/>
      <c r="AC6" s="8"/>
      <c r="AD6" s="9"/>
      <c r="AE6" s="9"/>
      <c r="AF6"/>
      <c r="AH6" s="7"/>
      <c r="AI6" s="8"/>
      <c r="AJ6" s="9"/>
      <c r="AK6" s="9"/>
      <c r="AL6"/>
      <c r="AN6" s="7"/>
      <c r="AO6" s="8"/>
      <c r="AP6" s="9"/>
      <c r="AQ6" s="9"/>
      <c r="AT6" s="7"/>
      <c r="AU6" s="8"/>
      <c r="AV6" s="9"/>
      <c r="AW6" s="9"/>
      <c r="AZ6" s="7"/>
      <c r="BA6" s="8"/>
      <c r="BB6" s="9"/>
      <c r="BC6" s="9"/>
    </row>
    <row r="7" spans="1:55" s="6" customFormat="1" x14ac:dyDescent="0.2">
      <c r="A7" s="186"/>
      <c r="B7" s="187"/>
      <c r="C7"/>
      <c r="D7" s="7"/>
      <c r="E7" s="8"/>
      <c r="F7" s="9"/>
      <c r="G7" s="9"/>
      <c r="J7" s="7"/>
      <c r="K7" s="8"/>
      <c r="L7" s="9"/>
      <c r="M7" s="9"/>
      <c r="N7"/>
      <c r="P7" s="7"/>
      <c r="Q7" s="8"/>
      <c r="R7" s="9"/>
      <c r="S7" s="9"/>
      <c r="V7" s="7"/>
      <c r="W7" s="8"/>
      <c r="X7" s="9"/>
      <c r="Y7" s="9"/>
      <c r="AB7" s="7"/>
      <c r="AC7" s="8"/>
      <c r="AD7" s="9"/>
      <c r="AE7" s="9"/>
      <c r="AF7"/>
      <c r="AH7" s="7"/>
      <c r="AI7" s="8"/>
      <c r="AJ7" s="9"/>
      <c r="AK7" s="9"/>
      <c r="AL7"/>
      <c r="AN7" s="7"/>
      <c r="AO7" s="8"/>
      <c r="AP7" s="9"/>
      <c r="AQ7" s="9"/>
      <c r="AT7" s="7"/>
      <c r="AU7" s="8"/>
      <c r="AV7" s="9"/>
      <c r="AW7" s="9"/>
      <c r="AZ7" s="7"/>
      <c r="BA7" s="8"/>
      <c r="BB7" s="9"/>
      <c r="BC7" s="9"/>
    </row>
    <row r="8" spans="1:55" x14ac:dyDescent="0.25">
      <c r="B8"/>
      <c r="C8" s="233" t="s">
        <v>128</v>
      </c>
      <c r="D8" s="233"/>
      <c r="E8" s="233"/>
      <c r="F8" s="233"/>
      <c r="G8" s="234"/>
      <c r="I8" s="218" t="s">
        <v>129</v>
      </c>
      <c r="J8" s="219"/>
      <c r="K8" s="219"/>
      <c r="L8" s="219"/>
      <c r="M8" s="220"/>
      <c r="O8" s="224" t="s">
        <v>131</v>
      </c>
      <c r="P8" s="225"/>
      <c r="Q8" s="225"/>
      <c r="R8" s="225"/>
      <c r="S8" s="226"/>
      <c r="U8" s="227" t="s">
        <v>132</v>
      </c>
      <c r="V8" s="228"/>
      <c r="W8" s="228"/>
      <c r="X8" s="228"/>
      <c r="Y8" s="229"/>
      <c r="AA8" s="230" t="s">
        <v>133</v>
      </c>
      <c r="AB8" s="231"/>
      <c r="AC8" s="231"/>
      <c r="AD8" s="231"/>
      <c r="AE8" s="232"/>
      <c r="AG8" s="221" t="s">
        <v>139</v>
      </c>
      <c r="AH8" s="222"/>
      <c r="AI8" s="222"/>
      <c r="AJ8" s="222"/>
      <c r="AK8" s="223"/>
      <c r="AM8" s="206" t="s">
        <v>140</v>
      </c>
      <c r="AN8" s="207"/>
      <c r="AO8" s="207"/>
      <c r="AP8" s="207"/>
      <c r="AQ8" s="208"/>
      <c r="AS8" s="209" t="s">
        <v>141</v>
      </c>
      <c r="AT8" s="210"/>
      <c r="AU8" s="210"/>
      <c r="AV8" s="210"/>
      <c r="AW8" s="211"/>
      <c r="AY8" s="212" t="s">
        <v>142</v>
      </c>
      <c r="AZ8" s="213"/>
      <c r="BA8" s="213"/>
      <c r="BB8" s="213"/>
      <c r="BC8" s="214"/>
    </row>
    <row r="9" spans="1:55" x14ac:dyDescent="0.25">
      <c r="B9" s="183" t="s">
        <v>1</v>
      </c>
      <c r="C9" s="178" t="s">
        <v>2</v>
      </c>
      <c r="D9" s="179" t="s">
        <v>3</v>
      </c>
      <c r="E9" s="10" t="s">
        <v>4</v>
      </c>
      <c r="F9" s="11" t="s">
        <v>5</v>
      </c>
      <c r="G9" s="12" t="s">
        <v>6</v>
      </c>
      <c r="H9" s="62"/>
      <c r="I9" s="178" t="s">
        <v>2</v>
      </c>
      <c r="J9" s="179" t="s">
        <v>3</v>
      </c>
      <c r="K9" s="10" t="s">
        <v>4</v>
      </c>
      <c r="L9" s="11" t="s">
        <v>5</v>
      </c>
      <c r="M9" s="12" t="s">
        <v>6</v>
      </c>
      <c r="N9" s="180"/>
      <c r="O9" s="178" t="s">
        <v>2</v>
      </c>
      <c r="P9" s="179" t="s">
        <v>3</v>
      </c>
      <c r="Q9" s="10" t="s">
        <v>4</v>
      </c>
      <c r="R9" s="11" t="s">
        <v>5</v>
      </c>
      <c r="S9" s="12" t="s">
        <v>6</v>
      </c>
      <c r="T9" s="62"/>
      <c r="U9" s="178" t="s">
        <v>2</v>
      </c>
      <c r="V9" s="179" t="s">
        <v>3</v>
      </c>
      <c r="W9" s="10" t="s">
        <v>4</v>
      </c>
      <c r="X9" s="11" t="s">
        <v>5</v>
      </c>
      <c r="Y9" s="12" t="s">
        <v>6</v>
      </c>
      <c r="Z9" s="62"/>
      <c r="AA9" s="178" t="s">
        <v>2</v>
      </c>
      <c r="AB9" s="179" t="s">
        <v>3</v>
      </c>
      <c r="AC9" s="10" t="s">
        <v>4</v>
      </c>
      <c r="AD9" s="11" t="s">
        <v>5</v>
      </c>
      <c r="AE9" s="12" t="s">
        <v>6</v>
      </c>
      <c r="AG9" s="178" t="s">
        <v>2</v>
      </c>
      <c r="AH9" s="179" t="s">
        <v>3</v>
      </c>
      <c r="AI9" s="10" t="s">
        <v>4</v>
      </c>
      <c r="AJ9" s="11" t="s">
        <v>5</v>
      </c>
      <c r="AK9" s="12" t="s">
        <v>6</v>
      </c>
      <c r="AL9" s="180"/>
      <c r="AM9" s="178" t="s">
        <v>2</v>
      </c>
      <c r="AN9" s="179" t="s">
        <v>3</v>
      </c>
      <c r="AO9" s="10" t="s">
        <v>4</v>
      </c>
      <c r="AP9" s="11" t="s">
        <v>5</v>
      </c>
      <c r="AQ9" s="12" t="s">
        <v>6</v>
      </c>
      <c r="AR9" s="62"/>
      <c r="AS9" s="178" t="s">
        <v>2</v>
      </c>
      <c r="AT9" s="179" t="s">
        <v>3</v>
      </c>
      <c r="AU9" s="10" t="s">
        <v>4</v>
      </c>
      <c r="AV9" s="11" t="s">
        <v>5</v>
      </c>
      <c r="AW9" s="12" t="s">
        <v>6</v>
      </c>
      <c r="AX9" s="62"/>
      <c r="AY9" s="178" t="s">
        <v>2</v>
      </c>
      <c r="AZ9" s="179" t="s">
        <v>3</v>
      </c>
      <c r="BA9" s="10" t="s">
        <v>4</v>
      </c>
      <c r="BB9" s="11" t="s">
        <v>5</v>
      </c>
      <c r="BC9" s="12" t="s">
        <v>6</v>
      </c>
    </row>
    <row r="10" spans="1:55" x14ac:dyDescent="0.25">
      <c r="A10" s="13"/>
      <c r="B10" s="14"/>
      <c r="C10" s="14"/>
      <c r="D10" s="15"/>
      <c r="E10" s="16"/>
      <c r="F10" s="17"/>
      <c r="G10" s="17"/>
      <c r="H10" s="13"/>
      <c r="I10" s="14"/>
      <c r="J10" s="18"/>
      <c r="K10" s="19"/>
      <c r="L10" s="20"/>
      <c r="M10" s="20"/>
      <c r="O10" s="14"/>
      <c r="P10" s="18"/>
      <c r="Q10" s="19"/>
      <c r="R10" s="20"/>
      <c r="S10" s="20"/>
      <c r="T10" s="13"/>
      <c r="U10" s="14"/>
      <c r="V10" s="18"/>
      <c r="W10" s="19"/>
      <c r="X10" s="20"/>
      <c r="Y10" s="20"/>
      <c r="Z10" s="13"/>
      <c r="AA10" s="14"/>
      <c r="AB10" s="18"/>
      <c r="AC10" s="19"/>
      <c r="AD10" s="20"/>
      <c r="AE10" s="20"/>
      <c r="AG10" s="14"/>
      <c r="AH10" s="18"/>
      <c r="AI10" s="19"/>
      <c r="AJ10" s="20"/>
      <c r="AK10" s="20"/>
      <c r="AM10" s="14"/>
      <c r="AN10" s="18"/>
      <c r="AO10" s="19"/>
      <c r="AP10" s="20"/>
      <c r="AQ10" s="20"/>
      <c r="AR10" s="13"/>
      <c r="AS10" s="14"/>
      <c r="AT10" s="18"/>
      <c r="AU10" s="19"/>
      <c r="AV10" s="20"/>
      <c r="AW10" s="20"/>
      <c r="AX10" s="13"/>
      <c r="AY10" s="14"/>
      <c r="AZ10" s="18"/>
      <c r="BA10" s="19"/>
      <c r="BB10" s="20"/>
      <c r="BC10" s="20"/>
    </row>
    <row r="11" spans="1:55" ht="14.45" customHeight="1" x14ac:dyDescent="0.25">
      <c r="B11" s="215" t="s">
        <v>7</v>
      </c>
      <c r="C11" s="216"/>
      <c r="D11" s="216"/>
      <c r="E11" s="216"/>
      <c r="F11" s="216"/>
      <c r="G11" s="217"/>
      <c r="I11" s="13"/>
      <c r="J11" s="13"/>
      <c r="K11" s="13"/>
      <c r="L11" s="13"/>
      <c r="M11" s="13"/>
      <c r="N11" s="21"/>
      <c r="O11" s="13"/>
      <c r="P11" s="13"/>
      <c r="Q11" s="13"/>
      <c r="R11" s="13"/>
      <c r="S11" s="13"/>
      <c r="T11" s="13"/>
      <c r="U11" s="13"/>
      <c r="V11" s="13"/>
      <c r="W11" s="13"/>
      <c r="X11" s="13"/>
      <c r="Y11" s="13"/>
      <c r="Z11" s="13"/>
      <c r="AA11" s="13"/>
      <c r="AB11" s="13"/>
      <c r="AC11" s="13"/>
      <c r="AD11" s="13"/>
      <c r="AE11" s="13"/>
      <c r="AG11" s="13"/>
      <c r="AH11" s="13"/>
      <c r="AI11" s="13"/>
      <c r="AJ11" s="13"/>
      <c r="AK11" s="13"/>
      <c r="AL11" s="21"/>
      <c r="AM11" s="13"/>
      <c r="AN11" s="13"/>
      <c r="AO11" s="13"/>
      <c r="AP11" s="13"/>
      <c r="AQ11" s="13"/>
      <c r="AR11" s="13"/>
      <c r="AS11" s="13"/>
      <c r="AT11" s="13"/>
      <c r="AU11" s="13"/>
      <c r="AV11" s="13"/>
      <c r="AW11" s="13"/>
      <c r="AX11" s="13"/>
      <c r="AY11" s="13"/>
      <c r="AZ11" s="13"/>
      <c r="BA11" s="13"/>
      <c r="BB11" s="13"/>
      <c r="BC11" s="13"/>
    </row>
    <row r="12" spans="1:55" x14ac:dyDescent="0.25">
      <c r="B12" s="22" t="s">
        <v>8</v>
      </c>
      <c r="C12" s="22" t="s">
        <v>9</v>
      </c>
      <c r="D12" s="23">
        <v>40.884</v>
      </c>
      <c r="E12" s="24"/>
      <c r="F12" s="25"/>
      <c r="G12" s="26"/>
      <c r="I12" s="22" t="s">
        <v>9</v>
      </c>
      <c r="J12" s="23">
        <v>38.576000000000001</v>
      </c>
      <c r="K12" s="24"/>
      <c r="L12" s="25"/>
      <c r="M12" s="26"/>
      <c r="O12" s="22" t="s">
        <v>9</v>
      </c>
      <c r="P12" s="23">
        <v>40.534999999999997</v>
      </c>
      <c r="Q12" s="24"/>
      <c r="R12" s="25"/>
      <c r="S12" s="26"/>
      <c r="U12" s="22" t="s">
        <v>9</v>
      </c>
      <c r="V12" s="23">
        <v>44.209000000000003</v>
      </c>
      <c r="W12" s="24"/>
      <c r="X12" s="25"/>
      <c r="Y12" s="26"/>
      <c r="AA12" s="22" t="s">
        <v>9</v>
      </c>
      <c r="AB12" s="23">
        <v>43.326999999999998</v>
      </c>
      <c r="AC12" s="24"/>
      <c r="AD12" s="25"/>
      <c r="AE12" s="26"/>
      <c r="AG12" s="22" t="s">
        <v>9</v>
      </c>
      <c r="AH12" s="23">
        <v>40.387</v>
      </c>
      <c r="AI12" s="24"/>
      <c r="AJ12" s="25"/>
      <c r="AK12" s="26"/>
      <c r="AM12" s="22" t="s">
        <v>9</v>
      </c>
      <c r="AN12" s="23">
        <v>40.744999999999997</v>
      </c>
      <c r="AO12" s="24"/>
      <c r="AP12" s="25"/>
      <c r="AQ12" s="26"/>
      <c r="AS12" s="22" t="s">
        <v>9</v>
      </c>
      <c r="AT12" s="23">
        <v>41.838000000000001</v>
      </c>
      <c r="AU12" s="24"/>
      <c r="AV12" s="25"/>
      <c r="AW12" s="26"/>
      <c r="AY12" s="22" t="s">
        <v>9</v>
      </c>
      <c r="AZ12" s="23">
        <v>43.326999999999998</v>
      </c>
      <c r="BA12" s="24"/>
      <c r="BB12" s="25"/>
      <c r="BC12" s="26"/>
    </row>
    <row r="13" spans="1:55" s="6" customFormat="1" x14ac:dyDescent="0.25">
      <c r="B13" s="22" t="s">
        <v>10</v>
      </c>
      <c r="C13" s="22" t="s">
        <v>9</v>
      </c>
      <c r="D13" s="23">
        <v>45.442</v>
      </c>
      <c r="E13" s="24"/>
      <c r="F13" s="25"/>
      <c r="G13" s="26"/>
      <c r="I13" s="22" t="s">
        <v>9</v>
      </c>
      <c r="J13" s="23">
        <v>42.875999999999998</v>
      </c>
      <c r="K13" s="24"/>
      <c r="L13" s="25"/>
      <c r="M13" s="26"/>
      <c r="N13"/>
      <c r="O13" s="22" t="s">
        <v>9</v>
      </c>
      <c r="P13" s="23">
        <v>45.055</v>
      </c>
      <c r="Q13" s="24"/>
      <c r="R13" s="25"/>
      <c r="S13" s="26"/>
      <c r="U13" s="22" t="s">
        <v>9</v>
      </c>
      <c r="V13" s="23">
        <v>49.137</v>
      </c>
      <c r="W13" s="24"/>
      <c r="X13" s="25"/>
      <c r="Y13" s="26"/>
      <c r="AA13" s="22" t="s">
        <v>9</v>
      </c>
      <c r="AB13" s="23">
        <v>48.158000000000001</v>
      </c>
      <c r="AC13" s="24"/>
      <c r="AD13" s="25"/>
      <c r="AE13" s="26"/>
      <c r="AF13"/>
      <c r="AG13" s="22" t="s">
        <v>9</v>
      </c>
      <c r="AH13" s="23">
        <v>44.889000000000003</v>
      </c>
      <c r="AI13" s="24"/>
      <c r="AJ13" s="25"/>
      <c r="AK13" s="26"/>
      <c r="AL13"/>
      <c r="AM13" s="22" t="s">
        <v>9</v>
      </c>
      <c r="AN13" s="23">
        <v>45.286999999999999</v>
      </c>
      <c r="AO13" s="24"/>
      <c r="AP13" s="25"/>
      <c r="AQ13" s="26"/>
      <c r="AS13" s="22" t="s">
        <v>9</v>
      </c>
      <c r="AT13" s="23">
        <v>46.502000000000002</v>
      </c>
      <c r="AU13" s="24"/>
      <c r="AV13" s="25"/>
      <c r="AW13" s="26"/>
      <c r="AY13" s="22" t="s">
        <v>9</v>
      </c>
      <c r="AZ13" s="23">
        <v>48.158000000000001</v>
      </c>
      <c r="BA13" s="24"/>
      <c r="BB13" s="25"/>
      <c r="BC13" s="26"/>
    </row>
    <row r="14" spans="1:55" x14ac:dyDescent="0.25">
      <c r="B14" s="22" t="s">
        <v>11</v>
      </c>
      <c r="C14" s="22" t="s">
        <v>9</v>
      </c>
      <c r="D14" s="23">
        <v>54.267000000000003</v>
      </c>
      <c r="E14" s="24"/>
      <c r="F14" s="25"/>
      <c r="G14" s="26"/>
      <c r="I14" s="22" t="s">
        <v>9</v>
      </c>
      <c r="J14" s="23">
        <v>51.203000000000003</v>
      </c>
      <c r="K14" s="24"/>
      <c r="L14" s="25"/>
      <c r="M14" s="26"/>
      <c r="O14" s="22" t="s">
        <v>9</v>
      </c>
      <c r="P14" s="23">
        <v>53.804000000000002</v>
      </c>
      <c r="Q14" s="24"/>
      <c r="R14" s="25"/>
      <c r="S14" s="26"/>
      <c r="U14" s="22" t="s">
        <v>9</v>
      </c>
      <c r="V14" s="23">
        <v>58.68</v>
      </c>
      <c r="W14" s="24"/>
      <c r="X14" s="25"/>
      <c r="Y14" s="26"/>
      <c r="AA14" s="22" t="s">
        <v>9</v>
      </c>
      <c r="AB14" s="23">
        <v>57.51</v>
      </c>
      <c r="AC14" s="24"/>
      <c r="AD14" s="25"/>
      <c r="AE14" s="26"/>
      <c r="AG14" s="22" t="s">
        <v>9</v>
      </c>
      <c r="AH14" s="23">
        <v>53.606999999999999</v>
      </c>
      <c r="AI14" s="24"/>
      <c r="AJ14" s="25"/>
      <c r="AK14" s="26"/>
      <c r="AM14" s="22" t="s">
        <v>9</v>
      </c>
      <c r="AN14" s="23">
        <v>54.082000000000001</v>
      </c>
      <c r="AO14" s="24"/>
      <c r="AP14" s="25"/>
      <c r="AQ14" s="26"/>
      <c r="AS14" s="22" t="s">
        <v>9</v>
      </c>
      <c r="AT14" s="23">
        <v>55.533000000000001</v>
      </c>
      <c r="AU14" s="24"/>
      <c r="AV14" s="25"/>
      <c r="AW14" s="26"/>
      <c r="AY14" s="22" t="s">
        <v>9</v>
      </c>
      <c r="AZ14" s="23">
        <v>57.51</v>
      </c>
      <c r="BA14" s="24"/>
      <c r="BB14" s="25"/>
      <c r="BC14" s="26"/>
    </row>
    <row r="15" spans="1:55" x14ac:dyDescent="0.25">
      <c r="B15" s="22" t="s">
        <v>12</v>
      </c>
      <c r="C15" s="22" t="s">
        <v>9</v>
      </c>
      <c r="D15" s="23">
        <v>54.267000000000003</v>
      </c>
      <c r="E15" s="24"/>
      <c r="F15" s="25"/>
      <c r="G15" s="26"/>
      <c r="I15" s="22" t="s">
        <v>9</v>
      </c>
      <c r="J15" s="23">
        <v>51.203000000000003</v>
      </c>
      <c r="K15" s="24"/>
      <c r="L15" s="25"/>
      <c r="M15" s="26"/>
      <c r="O15" s="22" t="s">
        <v>9</v>
      </c>
      <c r="P15" s="23">
        <v>53.804000000000002</v>
      </c>
      <c r="Q15" s="24"/>
      <c r="R15" s="25"/>
      <c r="S15" s="26"/>
      <c r="U15" s="22" t="s">
        <v>9</v>
      </c>
      <c r="V15" s="23">
        <v>58.68</v>
      </c>
      <c r="W15" s="24"/>
      <c r="X15" s="25"/>
      <c r="Y15" s="26"/>
      <c r="AA15" s="22" t="s">
        <v>9</v>
      </c>
      <c r="AB15" s="23">
        <v>57.51</v>
      </c>
      <c r="AC15" s="24"/>
      <c r="AD15" s="25"/>
      <c r="AE15" s="26"/>
      <c r="AG15" s="22" t="s">
        <v>9</v>
      </c>
      <c r="AH15" s="23">
        <v>53.606999999999999</v>
      </c>
      <c r="AI15" s="24"/>
      <c r="AJ15" s="25"/>
      <c r="AK15" s="26"/>
      <c r="AM15" s="22" t="s">
        <v>9</v>
      </c>
      <c r="AN15" s="23">
        <v>54.082000000000001</v>
      </c>
      <c r="AO15" s="24"/>
      <c r="AP15" s="25"/>
      <c r="AQ15" s="26"/>
      <c r="AS15" s="22" t="s">
        <v>9</v>
      </c>
      <c r="AT15" s="23">
        <v>55.533000000000001</v>
      </c>
      <c r="AU15" s="24"/>
      <c r="AV15" s="25"/>
      <c r="AW15" s="26"/>
      <c r="AY15" s="22" t="s">
        <v>9</v>
      </c>
      <c r="AZ15" s="23">
        <v>57.51</v>
      </c>
      <c r="BA15" s="24"/>
      <c r="BB15" s="25"/>
      <c r="BC15" s="26"/>
    </row>
    <row r="16" spans="1:55" x14ac:dyDescent="0.25">
      <c r="B16" s="22" t="s">
        <v>13</v>
      </c>
      <c r="C16" s="22" t="s">
        <v>9</v>
      </c>
      <c r="D16" s="23">
        <v>51.466999999999999</v>
      </c>
      <c r="E16" s="24"/>
      <c r="F16" s="25"/>
      <c r="G16" s="26"/>
      <c r="I16" s="22" t="s">
        <v>9</v>
      </c>
      <c r="J16" s="23">
        <v>48.561</v>
      </c>
      <c r="K16" s="24"/>
      <c r="L16" s="25"/>
      <c r="M16" s="26"/>
      <c r="O16" s="22" t="s">
        <v>9</v>
      </c>
      <c r="P16" s="23">
        <v>51.027999999999999</v>
      </c>
      <c r="Q16" s="24"/>
      <c r="R16" s="25"/>
      <c r="S16" s="26"/>
      <c r="U16" s="22" t="s">
        <v>9</v>
      </c>
      <c r="V16" s="23">
        <v>55.652000000000001</v>
      </c>
      <c r="W16" s="24"/>
      <c r="X16" s="25"/>
      <c r="Y16" s="26"/>
      <c r="AA16" s="22" t="s">
        <v>9</v>
      </c>
      <c r="AB16" s="23">
        <v>54.542999999999999</v>
      </c>
      <c r="AC16" s="24"/>
      <c r="AD16" s="25"/>
      <c r="AE16" s="26"/>
      <c r="AG16" s="22" t="s">
        <v>9</v>
      </c>
      <c r="AH16" s="23">
        <v>50.841000000000001</v>
      </c>
      <c r="AI16" s="24"/>
      <c r="AJ16" s="25"/>
      <c r="AK16" s="26"/>
      <c r="AM16" s="22" t="s">
        <v>9</v>
      </c>
      <c r="AN16" s="23">
        <v>51.292000000000002</v>
      </c>
      <c r="AO16" s="24"/>
      <c r="AP16" s="25"/>
      <c r="AQ16" s="26"/>
      <c r="AS16" s="22" t="s">
        <v>9</v>
      </c>
      <c r="AT16" s="23">
        <v>52.667999999999999</v>
      </c>
      <c r="AU16" s="24"/>
      <c r="AV16" s="25"/>
      <c r="AW16" s="26"/>
      <c r="AY16" s="22" t="s">
        <v>9</v>
      </c>
      <c r="AZ16" s="23">
        <v>54.542999999999999</v>
      </c>
      <c r="BA16" s="24"/>
      <c r="BB16" s="25"/>
      <c r="BC16" s="26"/>
    </row>
    <row r="17" spans="2:55" x14ac:dyDescent="0.25">
      <c r="B17" s="22" t="s">
        <v>14</v>
      </c>
      <c r="C17" s="22" t="s">
        <v>9</v>
      </c>
      <c r="D17" s="23">
        <v>44.642000000000003</v>
      </c>
      <c r="E17" s="24"/>
      <c r="F17" s="25"/>
      <c r="G17" s="26"/>
      <c r="I17" s="22" t="s">
        <v>9</v>
      </c>
      <c r="J17" s="23">
        <v>42.076000000000001</v>
      </c>
      <c r="K17" s="24"/>
      <c r="L17" s="25"/>
      <c r="M17" s="26"/>
      <c r="O17" s="22" t="s">
        <v>9</v>
      </c>
      <c r="P17" s="23">
        <v>44.255000000000003</v>
      </c>
      <c r="Q17" s="24"/>
      <c r="R17" s="25"/>
      <c r="S17" s="26"/>
      <c r="U17" s="22" t="s">
        <v>9</v>
      </c>
      <c r="V17" s="23">
        <v>48.337000000000003</v>
      </c>
      <c r="W17" s="24"/>
      <c r="X17" s="25"/>
      <c r="Y17" s="26"/>
      <c r="AA17" s="22" t="s">
        <v>9</v>
      </c>
      <c r="AB17" s="23">
        <v>47.357999999999997</v>
      </c>
      <c r="AC17" s="24"/>
      <c r="AD17" s="25"/>
      <c r="AE17" s="26"/>
      <c r="AG17" s="22" t="s">
        <v>9</v>
      </c>
      <c r="AH17" s="23">
        <v>44.088999999999999</v>
      </c>
      <c r="AI17" s="24"/>
      <c r="AJ17" s="25"/>
      <c r="AK17" s="26"/>
      <c r="AM17" s="22" t="s">
        <v>9</v>
      </c>
      <c r="AN17" s="23">
        <v>44.487000000000002</v>
      </c>
      <c r="AO17" s="24"/>
      <c r="AP17" s="25"/>
      <c r="AQ17" s="26"/>
      <c r="AS17" s="22" t="s">
        <v>9</v>
      </c>
      <c r="AT17" s="23">
        <v>45.701999999999998</v>
      </c>
      <c r="AU17" s="24"/>
      <c r="AV17" s="25"/>
      <c r="AW17" s="26"/>
      <c r="AY17" s="22" t="s">
        <v>9</v>
      </c>
      <c r="AZ17" s="23">
        <v>47.357999999999997</v>
      </c>
      <c r="BA17" s="24"/>
      <c r="BB17" s="25"/>
      <c r="BC17" s="26"/>
    </row>
    <row r="18" spans="2:55" x14ac:dyDescent="0.25">
      <c r="B18" s="27" t="s">
        <v>15</v>
      </c>
      <c r="C18" s="27" t="s">
        <v>9</v>
      </c>
      <c r="D18" s="28">
        <v>52.146000000000001</v>
      </c>
      <c r="E18" s="29"/>
      <c r="F18" s="30"/>
      <c r="G18" s="31"/>
      <c r="I18" s="27" t="s">
        <v>9</v>
      </c>
      <c r="J18" s="28">
        <v>49.183</v>
      </c>
      <c r="K18" s="29"/>
      <c r="L18" s="30"/>
      <c r="M18" s="31"/>
      <c r="O18" s="27" t="s">
        <v>9</v>
      </c>
      <c r="P18" s="28">
        <v>51.106999999999999</v>
      </c>
      <c r="Q18" s="29"/>
      <c r="R18" s="30"/>
      <c r="S18" s="31"/>
      <c r="U18" s="27" t="s">
        <v>9</v>
      </c>
      <c r="V18" s="28">
        <v>56.369</v>
      </c>
      <c r="W18" s="29"/>
      <c r="X18" s="30"/>
      <c r="Y18" s="31"/>
      <c r="AA18" s="27" t="s">
        <v>9</v>
      </c>
      <c r="AB18" s="28">
        <v>56.606000000000002</v>
      </c>
      <c r="AC18" s="29"/>
      <c r="AD18" s="30"/>
      <c r="AE18" s="31"/>
      <c r="AG18" s="27" t="s">
        <v>9</v>
      </c>
      <c r="AH18" s="28">
        <v>51.286000000000001</v>
      </c>
      <c r="AI18" s="29"/>
      <c r="AJ18" s="30"/>
      <c r="AK18" s="31"/>
      <c r="AM18" s="27" t="s">
        <v>9</v>
      </c>
      <c r="AN18" s="28">
        <v>51.744</v>
      </c>
      <c r="AO18" s="29"/>
      <c r="AP18" s="30"/>
      <c r="AQ18" s="31"/>
      <c r="AS18" s="27" t="s">
        <v>9</v>
      </c>
      <c r="AT18" s="28">
        <v>53.158999999999999</v>
      </c>
      <c r="AU18" s="29"/>
      <c r="AV18" s="30"/>
      <c r="AW18" s="31"/>
      <c r="AY18" s="27" t="s">
        <v>9</v>
      </c>
      <c r="AZ18" s="28">
        <v>56.606000000000002</v>
      </c>
      <c r="BA18" s="29"/>
      <c r="BB18" s="30"/>
      <c r="BC18" s="31"/>
    </row>
    <row r="19" spans="2:55" x14ac:dyDescent="0.25">
      <c r="B19" s="32" t="s">
        <v>15</v>
      </c>
      <c r="C19" s="32" t="s">
        <v>16</v>
      </c>
      <c r="D19" s="33">
        <v>67.313000000000002</v>
      </c>
      <c r="E19" s="29"/>
      <c r="F19" s="30"/>
      <c r="G19" s="31"/>
      <c r="I19" s="32" t="s">
        <v>16</v>
      </c>
      <c r="J19" s="33">
        <v>63.488</v>
      </c>
      <c r="K19" s="29"/>
      <c r="L19" s="30"/>
      <c r="M19" s="31"/>
      <c r="O19" s="32" t="s">
        <v>16</v>
      </c>
      <c r="P19" s="33">
        <v>65.971000000000004</v>
      </c>
      <c r="Q19" s="29"/>
      <c r="R19" s="30"/>
      <c r="S19" s="31"/>
      <c r="U19" s="32" t="s">
        <v>16</v>
      </c>
      <c r="V19" s="33">
        <v>72.763999999999996</v>
      </c>
      <c r="W19" s="29"/>
      <c r="X19" s="30"/>
      <c r="Y19" s="31"/>
      <c r="AA19" s="32" t="s">
        <v>16</v>
      </c>
      <c r="AB19" s="33">
        <v>73.070999999999998</v>
      </c>
      <c r="AC19" s="29"/>
      <c r="AD19" s="30"/>
      <c r="AE19" s="31"/>
      <c r="AG19" s="32" t="s">
        <v>16</v>
      </c>
      <c r="AH19" s="33">
        <v>66.203000000000003</v>
      </c>
      <c r="AI19" s="29"/>
      <c r="AJ19" s="30"/>
      <c r="AK19" s="31"/>
      <c r="AM19" s="32" t="s">
        <v>16</v>
      </c>
      <c r="AN19" s="33">
        <v>66.795000000000002</v>
      </c>
      <c r="AO19" s="29"/>
      <c r="AP19" s="30"/>
      <c r="AQ19" s="31"/>
      <c r="AS19" s="32" t="s">
        <v>16</v>
      </c>
      <c r="AT19" s="33">
        <v>68.620999999999995</v>
      </c>
      <c r="AU19" s="29"/>
      <c r="AV19" s="30"/>
      <c r="AW19" s="31"/>
      <c r="AY19" s="32" t="s">
        <v>16</v>
      </c>
      <c r="AZ19" s="33">
        <v>73.070999999999998</v>
      </c>
      <c r="BA19" s="29"/>
      <c r="BB19" s="30"/>
      <c r="BC19" s="31"/>
    </row>
    <row r="20" spans="2:55" x14ac:dyDescent="0.25">
      <c r="B20" s="34" t="s">
        <v>15</v>
      </c>
      <c r="C20" s="34" t="s">
        <v>17</v>
      </c>
      <c r="D20" s="35"/>
      <c r="E20" s="36">
        <v>100</v>
      </c>
      <c r="F20" s="37">
        <v>0.1221</v>
      </c>
      <c r="G20" s="38">
        <v>49.063600000000001</v>
      </c>
      <c r="I20" s="34" t="s">
        <v>17</v>
      </c>
      <c r="J20" s="35"/>
      <c r="K20" s="36">
        <v>100</v>
      </c>
      <c r="L20" s="37">
        <v>0.1152</v>
      </c>
      <c r="M20" s="38">
        <v>46.270200000000003</v>
      </c>
      <c r="O20" s="34" t="s">
        <v>17</v>
      </c>
      <c r="P20" s="35"/>
      <c r="Q20" s="36">
        <v>100</v>
      </c>
      <c r="R20" s="37">
        <v>0.1197</v>
      </c>
      <c r="S20" s="38">
        <v>48.080599999999997</v>
      </c>
      <c r="U20" s="34" t="s">
        <v>17</v>
      </c>
      <c r="V20" s="35"/>
      <c r="W20" s="36">
        <v>100</v>
      </c>
      <c r="X20" s="37">
        <v>0.13200000000000001</v>
      </c>
      <c r="Y20" s="38">
        <v>53.034700000000001</v>
      </c>
      <c r="AA20" s="34" t="s">
        <v>17</v>
      </c>
      <c r="AB20" s="35"/>
      <c r="AC20" s="36">
        <v>100</v>
      </c>
      <c r="AD20" s="37">
        <v>0.13250000000000001</v>
      </c>
      <c r="AE20" s="38">
        <v>53.266800000000003</v>
      </c>
      <c r="AG20" s="34" t="s">
        <v>17</v>
      </c>
      <c r="AH20" s="35"/>
      <c r="AI20" s="36">
        <v>100</v>
      </c>
      <c r="AJ20" s="37">
        <v>0.1201</v>
      </c>
      <c r="AK20" s="38">
        <v>48.252800000000001</v>
      </c>
      <c r="AM20" s="34" t="s">
        <v>17</v>
      </c>
      <c r="AN20" s="35"/>
      <c r="AO20" s="36">
        <v>100</v>
      </c>
      <c r="AP20" s="37">
        <v>0.1212</v>
      </c>
      <c r="AQ20" s="38">
        <v>48.679699999999997</v>
      </c>
      <c r="AS20" s="34" t="s">
        <v>17</v>
      </c>
      <c r="AT20" s="35"/>
      <c r="AU20" s="36">
        <v>100</v>
      </c>
      <c r="AV20" s="37">
        <v>0.1245</v>
      </c>
      <c r="AW20" s="38">
        <v>50.012500000000003</v>
      </c>
      <c r="AY20" s="34" t="s">
        <v>17</v>
      </c>
      <c r="AZ20" s="35"/>
      <c r="BA20" s="36">
        <v>100</v>
      </c>
      <c r="BB20" s="37">
        <v>0.13250000000000001</v>
      </c>
      <c r="BC20" s="38">
        <v>53.266800000000003</v>
      </c>
    </row>
    <row r="21" spans="2:55" x14ac:dyDescent="0.25">
      <c r="B21" s="27" t="s">
        <v>18</v>
      </c>
      <c r="C21" s="27" t="s">
        <v>9</v>
      </c>
      <c r="D21" s="28">
        <v>57.834000000000003</v>
      </c>
      <c r="E21" s="29"/>
      <c r="F21" s="30"/>
      <c r="G21" s="31"/>
      <c r="I21" s="27" t="s">
        <v>9</v>
      </c>
      <c r="J21" s="28">
        <v>54.548000000000002</v>
      </c>
      <c r="K21" s="29"/>
      <c r="L21" s="30"/>
      <c r="M21" s="31"/>
      <c r="O21" s="27" t="s">
        <v>9</v>
      </c>
      <c r="P21" s="28">
        <v>56.680999999999997</v>
      </c>
      <c r="Q21" s="29"/>
      <c r="R21" s="30"/>
      <c r="S21" s="31"/>
      <c r="U21" s="27" t="s">
        <v>9</v>
      </c>
      <c r="V21" s="28">
        <v>62.517000000000003</v>
      </c>
      <c r="W21" s="29"/>
      <c r="X21" s="30"/>
      <c r="Y21" s="31"/>
      <c r="AA21" s="27" t="s">
        <v>9</v>
      </c>
      <c r="AB21" s="28">
        <v>62.780999999999999</v>
      </c>
      <c r="AC21" s="29"/>
      <c r="AD21" s="30"/>
      <c r="AE21" s="31"/>
      <c r="AG21" s="27" t="s">
        <v>9</v>
      </c>
      <c r="AH21" s="28">
        <v>56.881</v>
      </c>
      <c r="AI21" s="29"/>
      <c r="AJ21" s="30"/>
      <c r="AK21" s="31"/>
      <c r="AM21" s="27" t="s">
        <v>9</v>
      </c>
      <c r="AN21" s="28">
        <v>57.389000000000003</v>
      </c>
      <c r="AO21" s="29"/>
      <c r="AP21" s="30"/>
      <c r="AQ21" s="31"/>
      <c r="AS21" s="27" t="s">
        <v>9</v>
      </c>
      <c r="AT21" s="28">
        <v>58.957000000000001</v>
      </c>
      <c r="AU21" s="29"/>
      <c r="AV21" s="30"/>
      <c r="AW21" s="31"/>
      <c r="AY21" s="27" t="s">
        <v>9</v>
      </c>
      <c r="AZ21" s="28">
        <v>62.780999999999999</v>
      </c>
      <c r="BA21" s="29"/>
      <c r="BB21" s="30"/>
      <c r="BC21" s="31"/>
    </row>
    <row r="22" spans="2:55" x14ac:dyDescent="0.25">
      <c r="B22" s="32" t="s">
        <v>18</v>
      </c>
      <c r="C22" s="32" t="s">
        <v>16</v>
      </c>
      <c r="D22" s="33">
        <v>74.451999999999998</v>
      </c>
      <c r="E22" s="29"/>
      <c r="F22" s="30"/>
      <c r="G22" s="31"/>
      <c r="I22" s="32" t="s">
        <v>16</v>
      </c>
      <c r="J22" s="33">
        <v>70.221999999999994</v>
      </c>
      <c r="K22" s="29"/>
      <c r="L22" s="30"/>
      <c r="M22" s="31"/>
      <c r="O22" s="32" t="s">
        <v>16</v>
      </c>
      <c r="P22" s="33">
        <v>72.968000000000004</v>
      </c>
      <c r="Q22" s="29"/>
      <c r="R22" s="30"/>
      <c r="S22" s="31"/>
      <c r="U22" s="32" t="s">
        <v>16</v>
      </c>
      <c r="V22" s="33">
        <v>80.480999999999995</v>
      </c>
      <c r="W22" s="29"/>
      <c r="X22" s="30"/>
      <c r="Y22" s="31"/>
      <c r="AA22" s="32" t="s">
        <v>16</v>
      </c>
      <c r="AB22" s="33">
        <v>80.819999999999993</v>
      </c>
      <c r="AC22" s="29"/>
      <c r="AD22" s="30"/>
      <c r="AE22" s="31"/>
      <c r="AG22" s="32" t="s">
        <v>16</v>
      </c>
      <c r="AH22" s="33">
        <v>73.224999999999994</v>
      </c>
      <c r="AI22" s="29"/>
      <c r="AJ22" s="30"/>
      <c r="AK22" s="31"/>
      <c r="AM22" s="32" t="s">
        <v>16</v>
      </c>
      <c r="AN22" s="33">
        <v>73.879000000000005</v>
      </c>
      <c r="AO22" s="29"/>
      <c r="AP22" s="30"/>
      <c r="AQ22" s="31"/>
      <c r="AS22" s="32" t="s">
        <v>16</v>
      </c>
      <c r="AT22" s="33">
        <v>75.897999999999996</v>
      </c>
      <c r="AU22" s="29"/>
      <c r="AV22" s="30"/>
      <c r="AW22" s="31"/>
      <c r="AY22" s="32" t="s">
        <v>16</v>
      </c>
      <c r="AZ22" s="33">
        <v>80.819999999999993</v>
      </c>
      <c r="BA22" s="29"/>
      <c r="BB22" s="30"/>
      <c r="BC22" s="31"/>
    </row>
    <row r="23" spans="2:55" x14ac:dyDescent="0.25">
      <c r="B23" s="34" t="s">
        <v>18</v>
      </c>
      <c r="C23" s="34" t="s">
        <v>17</v>
      </c>
      <c r="D23" s="35"/>
      <c r="E23" s="36">
        <v>100</v>
      </c>
      <c r="F23" s="37">
        <v>0.15279999999999999</v>
      </c>
      <c r="G23" s="38">
        <v>51.5702</v>
      </c>
      <c r="I23" s="34" t="s">
        <v>17</v>
      </c>
      <c r="J23" s="35"/>
      <c r="K23" s="36">
        <v>100</v>
      </c>
      <c r="L23" s="37">
        <v>0.14410000000000001</v>
      </c>
      <c r="M23" s="38">
        <v>48.642800000000001</v>
      </c>
      <c r="O23" s="34" t="s">
        <v>17</v>
      </c>
      <c r="P23" s="35"/>
      <c r="Q23" s="36">
        <v>100</v>
      </c>
      <c r="R23" s="37">
        <v>0.14979999999999999</v>
      </c>
      <c r="S23" s="38">
        <v>50.535400000000003</v>
      </c>
      <c r="U23" s="34" t="s">
        <v>17</v>
      </c>
      <c r="V23" s="35"/>
      <c r="W23" s="36">
        <v>100</v>
      </c>
      <c r="X23" s="37">
        <v>0.16520000000000001</v>
      </c>
      <c r="Y23" s="38">
        <v>55.742199999999997</v>
      </c>
      <c r="AA23" s="34" t="s">
        <v>17</v>
      </c>
      <c r="AB23" s="35"/>
      <c r="AC23" s="36">
        <v>100</v>
      </c>
      <c r="AD23" s="37">
        <v>0.16589999999999999</v>
      </c>
      <c r="AE23" s="38">
        <v>55.976599999999998</v>
      </c>
      <c r="AG23" s="34" t="s">
        <v>17</v>
      </c>
      <c r="AH23" s="35"/>
      <c r="AI23" s="36">
        <v>100</v>
      </c>
      <c r="AJ23" s="37">
        <v>0.15029999999999999</v>
      </c>
      <c r="AK23" s="38">
        <v>50.717199999999998</v>
      </c>
      <c r="AM23" s="34" t="s">
        <v>17</v>
      </c>
      <c r="AN23" s="35"/>
      <c r="AO23" s="36">
        <v>100</v>
      </c>
      <c r="AP23" s="37">
        <v>0.15160000000000001</v>
      </c>
      <c r="AQ23" s="38">
        <v>51.176600000000001</v>
      </c>
      <c r="AS23" s="34" t="s">
        <v>17</v>
      </c>
      <c r="AT23" s="35"/>
      <c r="AU23" s="36">
        <v>100</v>
      </c>
      <c r="AV23" s="37">
        <v>0.15579999999999999</v>
      </c>
      <c r="AW23" s="38">
        <v>52.5672</v>
      </c>
      <c r="AY23" s="34" t="s">
        <v>17</v>
      </c>
      <c r="AZ23" s="35"/>
      <c r="BA23" s="36">
        <v>100</v>
      </c>
      <c r="BB23" s="37">
        <v>0.16589999999999999</v>
      </c>
      <c r="BC23" s="38">
        <v>55.976599999999998</v>
      </c>
    </row>
    <row r="24" spans="2:55" ht="15" customHeight="1" x14ac:dyDescent="0.25">
      <c r="B24" s="27" t="s">
        <v>19</v>
      </c>
      <c r="C24" s="27" t="s">
        <v>9</v>
      </c>
      <c r="D24" s="28">
        <v>56.481000000000002</v>
      </c>
      <c r="E24" s="29"/>
      <c r="F24" s="30"/>
      <c r="G24" s="31"/>
      <c r="I24" s="27" t="s">
        <v>9</v>
      </c>
      <c r="J24" s="28">
        <v>53.271999999999998</v>
      </c>
      <c r="K24" s="29"/>
      <c r="L24" s="30"/>
      <c r="M24" s="31"/>
      <c r="O24" s="27" t="s">
        <v>9</v>
      </c>
      <c r="P24" s="28">
        <v>55.354999999999997</v>
      </c>
      <c r="Q24" s="29"/>
      <c r="R24" s="30"/>
      <c r="S24" s="31"/>
      <c r="U24" s="27" t="s">
        <v>9</v>
      </c>
      <c r="V24" s="28">
        <v>61.055</v>
      </c>
      <c r="W24" s="29"/>
      <c r="X24" s="30"/>
      <c r="Y24" s="31"/>
      <c r="AA24" s="27" t="s">
        <v>9</v>
      </c>
      <c r="AB24" s="28">
        <v>61.311999999999998</v>
      </c>
      <c r="AC24" s="29"/>
      <c r="AD24" s="30"/>
      <c r="AE24" s="31"/>
      <c r="AG24" s="27" t="s">
        <v>9</v>
      </c>
      <c r="AH24" s="28">
        <v>55.55</v>
      </c>
      <c r="AI24" s="29"/>
      <c r="AJ24" s="30"/>
      <c r="AK24" s="31"/>
      <c r="AM24" s="27" t="s">
        <v>9</v>
      </c>
      <c r="AN24" s="28">
        <v>56.045999999999999</v>
      </c>
      <c r="AO24" s="29"/>
      <c r="AP24" s="30"/>
      <c r="AQ24" s="31"/>
      <c r="AS24" s="27" t="s">
        <v>9</v>
      </c>
      <c r="AT24" s="28">
        <v>57.578000000000003</v>
      </c>
      <c r="AU24" s="29"/>
      <c r="AV24" s="30"/>
      <c r="AW24" s="31"/>
      <c r="AY24" s="27" t="s">
        <v>9</v>
      </c>
      <c r="AZ24" s="28">
        <v>61.311999999999998</v>
      </c>
      <c r="BA24" s="29"/>
      <c r="BB24" s="30"/>
      <c r="BC24" s="31"/>
    </row>
    <row r="25" spans="2:55" ht="15" customHeight="1" x14ac:dyDescent="0.25">
      <c r="B25" s="32" t="s">
        <v>19</v>
      </c>
      <c r="C25" s="32" t="s">
        <v>16</v>
      </c>
      <c r="D25" s="33">
        <v>72.906999999999996</v>
      </c>
      <c r="E25" s="29"/>
      <c r="F25" s="30"/>
      <c r="G25" s="31"/>
      <c r="I25" s="32" t="s">
        <v>16</v>
      </c>
      <c r="J25" s="33">
        <v>68.765000000000001</v>
      </c>
      <c r="K25" s="29"/>
      <c r="L25" s="30"/>
      <c r="M25" s="31"/>
      <c r="O25" s="32" t="s">
        <v>16</v>
      </c>
      <c r="P25" s="33">
        <v>71.453999999999994</v>
      </c>
      <c r="Q25" s="29"/>
      <c r="R25" s="30"/>
      <c r="S25" s="31"/>
      <c r="U25" s="32" t="s">
        <v>16</v>
      </c>
      <c r="V25" s="33">
        <v>78.811000000000007</v>
      </c>
      <c r="W25" s="29"/>
      <c r="X25" s="30"/>
      <c r="Y25" s="31"/>
      <c r="AA25" s="32" t="s">
        <v>16</v>
      </c>
      <c r="AB25" s="33">
        <v>79.143000000000001</v>
      </c>
      <c r="AC25" s="29"/>
      <c r="AD25" s="30"/>
      <c r="AE25" s="31"/>
      <c r="AG25" s="32" t="s">
        <v>16</v>
      </c>
      <c r="AH25" s="33">
        <v>71.704999999999998</v>
      </c>
      <c r="AI25" s="29"/>
      <c r="AJ25" s="30"/>
      <c r="AK25" s="31"/>
      <c r="AM25" s="32" t="s">
        <v>16</v>
      </c>
      <c r="AN25" s="33">
        <v>72.346000000000004</v>
      </c>
      <c r="AO25" s="29"/>
      <c r="AP25" s="30"/>
      <c r="AQ25" s="31"/>
      <c r="AS25" s="32" t="s">
        <v>16</v>
      </c>
      <c r="AT25" s="33">
        <v>74.322999999999993</v>
      </c>
      <c r="AU25" s="29"/>
      <c r="AV25" s="30"/>
      <c r="AW25" s="31"/>
      <c r="AY25" s="32" t="s">
        <v>16</v>
      </c>
      <c r="AZ25" s="33">
        <v>79.143000000000001</v>
      </c>
      <c r="BA25" s="29"/>
      <c r="BB25" s="30"/>
      <c r="BC25" s="31"/>
    </row>
    <row r="26" spans="2:55" ht="15" customHeight="1" x14ac:dyDescent="0.25">
      <c r="B26" s="34" t="s">
        <v>19</v>
      </c>
      <c r="C26" s="34" t="s">
        <v>17</v>
      </c>
      <c r="D26" s="35"/>
      <c r="E26" s="36">
        <v>100</v>
      </c>
      <c r="F26" s="37">
        <v>0.1323</v>
      </c>
      <c r="G26" s="38">
        <v>53.132599999999996</v>
      </c>
      <c r="I26" s="34" t="s">
        <v>17</v>
      </c>
      <c r="J26" s="35"/>
      <c r="K26" s="36">
        <v>100</v>
      </c>
      <c r="L26" s="37">
        <v>0.12479999999999999</v>
      </c>
      <c r="M26" s="38">
        <v>50.1111</v>
      </c>
      <c r="O26" s="34" t="s">
        <v>17</v>
      </c>
      <c r="P26" s="35"/>
      <c r="Q26" s="36">
        <v>100</v>
      </c>
      <c r="R26" s="37">
        <v>0.12970000000000001</v>
      </c>
      <c r="S26" s="38">
        <v>52.067900000000002</v>
      </c>
      <c r="U26" s="34" t="s">
        <v>17</v>
      </c>
      <c r="V26" s="35"/>
      <c r="W26" s="36">
        <v>100</v>
      </c>
      <c r="X26" s="37">
        <v>0.14299999999999999</v>
      </c>
      <c r="Y26" s="38">
        <v>57.437100000000001</v>
      </c>
      <c r="AA26" s="34" t="s">
        <v>17</v>
      </c>
      <c r="AB26" s="35"/>
      <c r="AC26" s="36">
        <v>100</v>
      </c>
      <c r="AD26" s="37">
        <v>0.14360000000000001</v>
      </c>
      <c r="AE26" s="38">
        <v>57.679600000000001</v>
      </c>
      <c r="AG26" s="34" t="s">
        <v>17</v>
      </c>
      <c r="AH26" s="35"/>
      <c r="AI26" s="36">
        <v>100</v>
      </c>
      <c r="AJ26" s="37">
        <v>0.13009999999999999</v>
      </c>
      <c r="AK26" s="38">
        <v>52.259599999999999</v>
      </c>
      <c r="AM26" s="34" t="s">
        <v>17</v>
      </c>
      <c r="AN26" s="35"/>
      <c r="AO26" s="36">
        <v>100</v>
      </c>
      <c r="AP26" s="37">
        <v>0.1313</v>
      </c>
      <c r="AQ26" s="38">
        <v>52.720500000000001</v>
      </c>
      <c r="AS26" s="34" t="s">
        <v>17</v>
      </c>
      <c r="AT26" s="35"/>
      <c r="AU26" s="36">
        <v>100</v>
      </c>
      <c r="AV26" s="37">
        <v>0.13489999999999999</v>
      </c>
      <c r="AW26" s="38">
        <v>54.160200000000003</v>
      </c>
      <c r="AY26" s="34" t="s">
        <v>17</v>
      </c>
      <c r="AZ26" s="35"/>
      <c r="BA26" s="36">
        <v>100</v>
      </c>
      <c r="BB26" s="37">
        <v>0.14360000000000001</v>
      </c>
      <c r="BC26" s="38">
        <v>57.679600000000001</v>
      </c>
    </row>
    <row r="27" spans="2:55" x14ac:dyDescent="0.25">
      <c r="B27" s="27" t="s">
        <v>20</v>
      </c>
      <c r="C27" s="27" t="s">
        <v>9</v>
      </c>
      <c r="D27" s="28">
        <v>60.128999999999998</v>
      </c>
      <c r="E27" s="29"/>
      <c r="F27" s="30"/>
      <c r="G27" s="31"/>
      <c r="I27" s="27" t="s">
        <v>9</v>
      </c>
      <c r="J27" s="28">
        <v>56.713000000000001</v>
      </c>
      <c r="K27" s="29"/>
      <c r="L27" s="30"/>
      <c r="M27" s="31"/>
      <c r="O27" s="27" t="s">
        <v>9</v>
      </c>
      <c r="P27" s="28">
        <v>58.93</v>
      </c>
      <c r="Q27" s="29"/>
      <c r="R27" s="30"/>
      <c r="S27" s="31"/>
      <c r="U27" s="27" t="s">
        <v>9</v>
      </c>
      <c r="V27" s="28">
        <v>64.998000000000005</v>
      </c>
      <c r="W27" s="29"/>
      <c r="X27" s="30"/>
      <c r="Y27" s="31"/>
      <c r="AA27" s="27" t="s">
        <v>9</v>
      </c>
      <c r="AB27" s="28">
        <v>65.272000000000006</v>
      </c>
      <c r="AC27" s="29"/>
      <c r="AD27" s="30"/>
      <c r="AE27" s="31"/>
      <c r="AG27" s="27" t="s">
        <v>9</v>
      </c>
      <c r="AH27" s="28">
        <v>59.137999999999998</v>
      </c>
      <c r="AI27" s="29"/>
      <c r="AJ27" s="30"/>
      <c r="AK27" s="31"/>
      <c r="AM27" s="27" t="s">
        <v>9</v>
      </c>
      <c r="AN27" s="28">
        <v>59.665999999999997</v>
      </c>
      <c r="AO27" s="29"/>
      <c r="AP27" s="30"/>
      <c r="AQ27" s="31"/>
      <c r="AS27" s="27" t="s">
        <v>9</v>
      </c>
      <c r="AT27" s="28">
        <v>61.296999999999997</v>
      </c>
      <c r="AU27" s="29"/>
      <c r="AV27" s="30"/>
      <c r="AW27" s="31"/>
      <c r="AY27" s="27" t="s">
        <v>9</v>
      </c>
      <c r="AZ27" s="28">
        <v>65.272000000000006</v>
      </c>
      <c r="BA27" s="29"/>
      <c r="BB27" s="30"/>
      <c r="BC27" s="31"/>
    </row>
    <row r="28" spans="2:55" x14ac:dyDescent="0.25">
      <c r="B28" s="32" t="s">
        <v>20</v>
      </c>
      <c r="C28" s="32" t="s">
        <v>16</v>
      </c>
      <c r="D28" s="33">
        <v>78.658000000000001</v>
      </c>
      <c r="E28" s="29"/>
      <c r="F28" s="30"/>
      <c r="G28" s="31"/>
      <c r="I28" s="32" t="s">
        <v>16</v>
      </c>
      <c r="J28" s="33">
        <v>74.188999999999993</v>
      </c>
      <c r="K28" s="29"/>
      <c r="L28" s="30"/>
      <c r="M28" s="31"/>
      <c r="O28" s="32" t="s">
        <v>16</v>
      </c>
      <c r="P28" s="33">
        <v>77.09</v>
      </c>
      <c r="Q28" s="29"/>
      <c r="R28" s="30"/>
      <c r="S28" s="31"/>
      <c r="U28" s="32" t="s">
        <v>16</v>
      </c>
      <c r="V28" s="33">
        <v>85.027000000000001</v>
      </c>
      <c r="W28" s="29"/>
      <c r="X28" s="30"/>
      <c r="Y28" s="31"/>
      <c r="AA28" s="32" t="s">
        <v>16</v>
      </c>
      <c r="AB28" s="33">
        <v>85.385999999999996</v>
      </c>
      <c r="AC28" s="29"/>
      <c r="AD28" s="30"/>
      <c r="AE28" s="31"/>
      <c r="AG28" s="32" t="s">
        <v>16</v>
      </c>
      <c r="AH28" s="33">
        <v>77.361000000000004</v>
      </c>
      <c r="AI28" s="29"/>
      <c r="AJ28" s="30"/>
      <c r="AK28" s="31"/>
      <c r="AM28" s="32" t="s">
        <v>16</v>
      </c>
      <c r="AN28" s="33">
        <v>78.052000000000007</v>
      </c>
      <c r="AO28" s="29"/>
      <c r="AP28" s="30"/>
      <c r="AQ28" s="31"/>
      <c r="AS28" s="32" t="s">
        <v>16</v>
      </c>
      <c r="AT28" s="33">
        <v>80.186000000000007</v>
      </c>
      <c r="AU28" s="29"/>
      <c r="AV28" s="30"/>
      <c r="AW28" s="31"/>
      <c r="AY28" s="32" t="s">
        <v>16</v>
      </c>
      <c r="AZ28" s="33">
        <v>85.385999999999996</v>
      </c>
      <c r="BA28" s="29"/>
      <c r="BB28" s="30"/>
      <c r="BC28" s="31"/>
    </row>
    <row r="29" spans="2:55" x14ac:dyDescent="0.25">
      <c r="B29" s="34" t="s">
        <v>20</v>
      </c>
      <c r="C29" s="34" t="s">
        <v>17</v>
      </c>
      <c r="D29" s="35"/>
      <c r="E29" s="36">
        <v>100</v>
      </c>
      <c r="F29" s="37">
        <v>0.14360000000000001</v>
      </c>
      <c r="G29" s="38">
        <v>57.192100000000003</v>
      </c>
      <c r="I29" s="34" t="s">
        <v>17</v>
      </c>
      <c r="J29" s="35"/>
      <c r="K29" s="36">
        <v>100</v>
      </c>
      <c r="L29" s="37">
        <v>0.13539999999999999</v>
      </c>
      <c r="M29" s="38">
        <v>53.948700000000002</v>
      </c>
      <c r="O29" s="34" t="s">
        <v>17</v>
      </c>
      <c r="P29" s="35"/>
      <c r="Q29" s="36">
        <v>100</v>
      </c>
      <c r="R29" s="37">
        <v>0.14069999999999999</v>
      </c>
      <c r="S29" s="38">
        <v>56.0578</v>
      </c>
      <c r="U29" s="34" t="s">
        <v>17</v>
      </c>
      <c r="V29" s="35"/>
      <c r="W29" s="36">
        <v>100</v>
      </c>
      <c r="X29" s="37">
        <v>0.1552</v>
      </c>
      <c r="Y29" s="38">
        <v>61.827599999999997</v>
      </c>
      <c r="AA29" s="34" t="s">
        <v>17</v>
      </c>
      <c r="AB29" s="35"/>
      <c r="AC29" s="36">
        <v>100</v>
      </c>
      <c r="AD29" s="37">
        <v>0.15590000000000001</v>
      </c>
      <c r="AE29" s="38">
        <v>62.081299999999999</v>
      </c>
      <c r="AG29" s="34" t="s">
        <v>17</v>
      </c>
      <c r="AH29" s="35"/>
      <c r="AI29" s="36">
        <v>100</v>
      </c>
      <c r="AJ29" s="37">
        <v>0.14119999999999999</v>
      </c>
      <c r="AK29" s="38">
        <v>56.254199999999997</v>
      </c>
      <c r="AM29" s="34" t="s">
        <v>17</v>
      </c>
      <c r="AN29" s="35"/>
      <c r="AO29" s="36">
        <v>100</v>
      </c>
      <c r="AP29" s="37">
        <v>0.14249999999999999</v>
      </c>
      <c r="AQ29" s="38">
        <v>56.750700000000002</v>
      </c>
      <c r="AS29" s="34" t="s">
        <v>17</v>
      </c>
      <c r="AT29" s="35"/>
      <c r="AU29" s="36">
        <v>100</v>
      </c>
      <c r="AV29" s="37">
        <v>0.1464</v>
      </c>
      <c r="AW29" s="38">
        <v>58.301499999999997</v>
      </c>
      <c r="AY29" s="34" t="s">
        <v>17</v>
      </c>
      <c r="AZ29" s="35"/>
      <c r="BA29" s="36">
        <v>100</v>
      </c>
      <c r="BB29" s="37">
        <v>0.15590000000000001</v>
      </c>
      <c r="BC29" s="38">
        <v>62.081299999999999</v>
      </c>
    </row>
    <row r="30" spans="2:55" x14ac:dyDescent="0.25">
      <c r="B30" s="39"/>
      <c r="C30" s="40"/>
      <c r="D30" s="41"/>
      <c r="E30" s="42"/>
      <c r="F30" s="43"/>
      <c r="G30" s="43"/>
      <c r="H30" s="13"/>
      <c r="I30" s="13"/>
      <c r="J30" s="44"/>
      <c r="K30" s="45"/>
      <c r="L30" s="46"/>
      <c r="M30" s="46"/>
      <c r="O30" s="13"/>
      <c r="P30" s="44"/>
      <c r="Q30" s="45"/>
      <c r="R30" s="46"/>
      <c r="S30" s="46"/>
      <c r="T30" s="13"/>
      <c r="U30" s="13"/>
      <c r="V30" s="44"/>
      <c r="W30" s="45"/>
      <c r="X30" s="46"/>
      <c r="Y30" s="46"/>
      <c r="Z30" s="13"/>
      <c r="AA30" s="13"/>
      <c r="AB30" s="44"/>
      <c r="AC30" s="45"/>
      <c r="AD30" s="46"/>
      <c r="AE30" s="46"/>
      <c r="AG30" s="13"/>
      <c r="AH30" s="44"/>
      <c r="AI30" s="45"/>
      <c r="AJ30" s="46"/>
      <c r="AK30" s="46"/>
      <c r="AM30" s="13"/>
      <c r="AN30" s="44"/>
      <c r="AO30" s="45"/>
      <c r="AP30" s="46"/>
      <c r="AQ30" s="46"/>
      <c r="AR30" s="13"/>
      <c r="AS30" s="13"/>
      <c r="AT30" s="44"/>
      <c r="AU30" s="45"/>
      <c r="AV30" s="46"/>
      <c r="AW30" s="46"/>
      <c r="AX30" s="13"/>
      <c r="AY30" s="13"/>
      <c r="AZ30" s="44"/>
      <c r="BA30" s="45"/>
      <c r="BB30" s="46"/>
      <c r="BC30" s="46"/>
    </row>
    <row r="31" spans="2:55" x14ac:dyDescent="0.25">
      <c r="B31" s="215" t="s">
        <v>21</v>
      </c>
      <c r="C31" s="216"/>
      <c r="D31" s="216"/>
      <c r="E31" s="216"/>
      <c r="F31" s="216"/>
      <c r="G31" s="217"/>
      <c r="I31" s="13"/>
      <c r="J31" s="13"/>
      <c r="K31" s="13"/>
      <c r="L31" s="13"/>
      <c r="M31" s="13"/>
      <c r="N31" s="21"/>
      <c r="O31" s="13"/>
      <c r="P31" s="13"/>
      <c r="Q31" s="13"/>
      <c r="R31" s="13"/>
      <c r="S31" s="13"/>
      <c r="T31" s="13"/>
      <c r="U31" s="13"/>
      <c r="V31" s="13"/>
      <c r="W31" s="13"/>
      <c r="X31" s="13"/>
      <c r="Y31" s="13"/>
      <c r="Z31" s="13"/>
      <c r="AA31" s="13"/>
      <c r="AB31" s="13"/>
      <c r="AC31" s="13"/>
      <c r="AD31" s="13"/>
      <c r="AE31" s="13"/>
      <c r="AG31" s="13"/>
      <c r="AH31" s="13"/>
      <c r="AI31" s="13"/>
      <c r="AJ31" s="13"/>
      <c r="AK31" s="13"/>
      <c r="AL31" s="21"/>
      <c r="AM31" s="13"/>
      <c r="AN31" s="13"/>
      <c r="AO31" s="13"/>
      <c r="AP31" s="13"/>
      <c r="AQ31" s="13"/>
      <c r="AR31" s="13"/>
      <c r="AS31" s="13"/>
      <c r="AT31" s="13"/>
      <c r="AU31" s="13"/>
      <c r="AV31" s="13"/>
      <c r="AW31" s="13"/>
      <c r="AX31" s="13"/>
      <c r="AY31" s="13"/>
      <c r="AZ31" s="13"/>
      <c r="BA31" s="13"/>
      <c r="BB31" s="13"/>
      <c r="BC31" s="13"/>
    </row>
    <row r="32" spans="2:55" x14ac:dyDescent="0.25">
      <c r="B32" s="22" t="s">
        <v>22</v>
      </c>
      <c r="C32" s="22" t="s">
        <v>9</v>
      </c>
      <c r="D32" s="23">
        <v>19.647000000000002</v>
      </c>
      <c r="E32" s="24"/>
      <c r="F32" s="25"/>
      <c r="G32" s="26"/>
      <c r="I32" s="22" t="s">
        <v>9</v>
      </c>
      <c r="J32" s="23">
        <v>17.338999999999999</v>
      </c>
      <c r="K32" s="24"/>
      <c r="L32" s="25"/>
      <c r="M32" s="26"/>
      <c r="O32" s="22" t="s">
        <v>9</v>
      </c>
      <c r="P32" s="23">
        <v>19.297999999999998</v>
      </c>
      <c r="Q32" s="24"/>
      <c r="R32" s="25"/>
      <c r="S32" s="26"/>
      <c r="U32" s="22" t="s">
        <v>9</v>
      </c>
      <c r="V32" s="23">
        <v>22.972000000000001</v>
      </c>
      <c r="W32" s="24"/>
      <c r="X32" s="25"/>
      <c r="Y32" s="26"/>
      <c r="AA32" s="22" t="s">
        <v>9</v>
      </c>
      <c r="AB32" s="23">
        <v>22.09</v>
      </c>
      <c r="AC32" s="24"/>
      <c r="AD32" s="25"/>
      <c r="AE32" s="26"/>
      <c r="AG32" s="22" t="s">
        <v>9</v>
      </c>
      <c r="AH32" s="23">
        <v>19.149999999999999</v>
      </c>
      <c r="AI32" s="24"/>
      <c r="AJ32" s="25"/>
      <c r="AK32" s="26"/>
      <c r="AM32" s="22" t="s">
        <v>9</v>
      </c>
      <c r="AN32" s="23">
        <v>19.507999999999999</v>
      </c>
      <c r="AO32" s="24"/>
      <c r="AP32" s="25"/>
      <c r="AQ32" s="26"/>
      <c r="AS32" s="22" t="s">
        <v>9</v>
      </c>
      <c r="AT32" s="23">
        <v>20.600999999999999</v>
      </c>
      <c r="AU32" s="24"/>
      <c r="AV32" s="25"/>
      <c r="AW32" s="26"/>
      <c r="AY32" s="22" t="s">
        <v>9</v>
      </c>
      <c r="AZ32" s="23">
        <v>22.09</v>
      </c>
      <c r="BA32" s="24"/>
      <c r="BB32" s="25"/>
      <c r="BC32" s="26"/>
    </row>
    <row r="33" spans="2:55" s="6" customFormat="1" x14ac:dyDescent="0.25">
      <c r="B33" s="22" t="s">
        <v>23</v>
      </c>
      <c r="C33" s="22" t="s">
        <v>9</v>
      </c>
      <c r="D33" s="23">
        <v>16.647000000000002</v>
      </c>
      <c r="E33" s="24"/>
      <c r="F33" s="25"/>
      <c r="G33" s="26"/>
      <c r="I33" s="22" t="s">
        <v>9</v>
      </c>
      <c r="J33" s="23">
        <v>14.339</v>
      </c>
      <c r="K33" s="24"/>
      <c r="L33" s="25"/>
      <c r="M33" s="26"/>
      <c r="N33"/>
      <c r="O33" s="22" t="s">
        <v>9</v>
      </c>
      <c r="P33" s="23">
        <v>16.297999999999998</v>
      </c>
      <c r="Q33" s="24"/>
      <c r="R33" s="25"/>
      <c r="S33" s="26"/>
      <c r="U33" s="22" t="s">
        <v>9</v>
      </c>
      <c r="V33" s="23">
        <v>19.972000000000001</v>
      </c>
      <c r="W33" s="24"/>
      <c r="X33" s="25"/>
      <c r="Y33" s="26"/>
      <c r="AA33" s="22" t="s">
        <v>9</v>
      </c>
      <c r="AB33" s="23">
        <v>19.09</v>
      </c>
      <c r="AC33" s="24"/>
      <c r="AD33" s="25"/>
      <c r="AE33" s="26"/>
      <c r="AF33"/>
      <c r="AG33" s="22" t="s">
        <v>9</v>
      </c>
      <c r="AH33" s="23">
        <v>16.149999999999999</v>
      </c>
      <c r="AI33" s="24"/>
      <c r="AJ33" s="25"/>
      <c r="AK33" s="26"/>
      <c r="AL33"/>
      <c r="AM33" s="22" t="s">
        <v>9</v>
      </c>
      <c r="AN33" s="23">
        <v>16.507999999999999</v>
      </c>
      <c r="AO33" s="24"/>
      <c r="AP33" s="25"/>
      <c r="AQ33" s="26"/>
      <c r="AS33" s="22" t="s">
        <v>9</v>
      </c>
      <c r="AT33" s="23">
        <v>17.600999999999999</v>
      </c>
      <c r="AU33" s="24"/>
      <c r="AV33" s="25"/>
      <c r="AW33" s="26"/>
      <c r="AY33" s="22" t="s">
        <v>9</v>
      </c>
      <c r="AZ33" s="23">
        <v>19.09</v>
      </c>
      <c r="BA33" s="24"/>
      <c r="BB33" s="25"/>
      <c r="BC33" s="26"/>
    </row>
    <row r="34" spans="2:55" x14ac:dyDescent="0.25">
      <c r="B34" s="22" t="s">
        <v>24</v>
      </c>
      <c r="C34" s="22" t="s">
        <v>9</v>
      </c>
      <c r="D34" s="23">
        <v>22.141000000000002</v>
      </c>
      <c r="E34" s="24"/>
      <c r="F34" s="25"/>
      <c r="G34" s="26"/>
      <c r="I34" s="22" t="s">
        <v>9</v>
      </c>
      <c r="J34" s="23">
        <v>19.574999999999999</v>
      </c>
      <c r="K34" s="24"/>
      <c r="L34" s="25"/>
      <c r="M34" s="26"/>
      <c r="O34" s="22" t="s">
        <v>9</v>
      </c>
      <c r="P34" s="23">
        <v>21.754000000000001</v>
      </c>
      <c r="Q34" s="24"/>
      <c r="R34" s="25"/>
      <c r="S34" s="26"/>
      <c r="U34" s="22" t="s">
        <v>9</v>
      </c>
      <c r="V34" s="23">
        <v>25.835999999999999</v>
      </c>
      <c r="W34" s="24"/>
      <c r="X34" s="25"/>
      <c r="Y34" s="26"/>
      <c r="AA34" s="22" t="s">
        <v>9</v>
      </c>
      <c r="AB34" s="23">
        <v>24.856999999999999</v>
      </c>
      <c r="AC34" s="24"/>
      <c r="AD34" s="25"/>
      <c r="AE34" s="26"/>
      <c r="AG34" s="22" t="s">
        <v>9</v>
      </c>
      <c r="AH34" s="23">
        <v>21.588000000000001</v>
      </c>
      <c r="AI34" s="24"/>
      <c r="AJ34" s="25"/>
      <c r="AK34" s="26"/>
      <c r="AM34" s="22" t="s">
        <v>9</v>
      </c>
      <c r="AN34" s="23">
        <v>21.986000000000001</v>
      </c>
      <c r="AO34" s="24"/>
      <c r="AP34" s="25"/>
      <c r="AQ34" s="26"/>
      <c r="AS34" s="22" t="s">
        <v>9</v>
      </c>
      <c r="AT34" s="23">
        <v>23.201000000000001</v>
      </c>
      <c r="AU34" s="24"/>
      <c r="AV34" s="25"/>
      <c r="AW34" s="26"/>
      <c r="AY34" s="22" t="s">
        <v>9</v>
      </c>
      <c r="AZ34" s="23">
        <v>24.856999999999999</v>
      </c>
      <c r="BA34" s="24"/>
      <c r="BB34" s="25"/>
      <c r="BC34" s="26"/>
    </row>
    <row r="35" spans="2:55" s="6" customFormat="1" x14ac:dyDescent="0.25">
      <c r="B35" s="22" t="s">
        <v>25</v>
      </c>
      <c r="C35" s="22" t="s">
        <v>9</v>
      </c>
      <c r="D35" s="23">
        <v>19.141000000000002</v>
      </c>
      <c r="E35" s="24"/>
      <c r="F35" s="25"/>
      <c r="G35" s="26"/>
      <c r="I35" s="22" t="s">
        <v>9</v>
      </c>
      <c r="J35" s="23">
        <v>16.574999999999999</v>
      </c>
      <c r="K35" s="24"/>
      <c r="L35" s="25"/>
      <c r="M35" s="26"/>
      <c r="N35"/>
      <c r="O35" s="22" t="s">
        <v>9</v>
      </c>
      <c r="P35" s="23">
        <v>18.754000000000001</v>
      </c>
      <c r="Q35" s="24"/>
      <c r="R35" s="25"/>
      <c r="S35" s="26"/>
      <c r="U35" s="22" t="s">
        <v>9</v>
      </c>
      <c r="V35" s="23">
        <v>22.835999999999999</v>
      </c>
      <c r="W35" s="24"/>
      <c r="X35" s="25"/>
      <c r="Y35" s="26"/>
      <c r="AA35" s="22" t="s">
        <v>9</v>
      </c>
      <c r="AB35" s="23">
        <v>21.856999999999999</v>
      </c>
      <c r="AC35" s="24"/>
      <c r="AD35" s="25"/>
      <c r="AE35" s="26"/>
      <c r="AF35"/>
      <c r="AG35" s="22" t="s">
        <v>9</v>
      </c>
      <c r="AH35" s="23">
        <v>18.588000000000001</v>
      </c>
      <c r="AI35" s="24"/>
      <c r="AJ35" s="25"/>
      <c r="AK35" s="26"/>
      <c r="AL35"/>
      <c r="AM35" s="22" t="s">
        <v>9</v>
      </c>
      <c r="AN35" s="23">
        <v>18.986000000000001</v>
      </c>
      <c r="AO35" s="24"/>
      <c r="AP35" s="25"/>
      <c r="AQ35" s="26"/>
      <c r="AS35" s="22" t="s">
        <v>9</v>
      </c>
      <c r="AT35" s="23">
        <v>20.201000000000001</v>
      </c>
      <c r="AU35" s="24"/>
      <c r="AV35" s="25"/>
      <c r="AW35" s="26"/>
      <c r="AY35" s="22" t="s">
        <v>9</v>
      </c>
      <c r="AZ35" s="23">
        <v>21.856999999999999</v>
      </c>
      <c r="BA35" s="24"/>
      <c r="BB35" s="25"/>
      <c r="BC35" s="26"/>
    </row>
    <row r="36" spans="2:55" x14ac:dyDescent="0.25">
      <c r="B36" s="22" t="s">
        <v>26</v>
      </c>
      <c r="C36" s="22" t="s">
        <v>9</v>
      </c>
      <c r="D36" s="23">
        <v>27.653000000000002</v>
      </c>
      <c r="E36" s="24"/>
      <c r="F36" s="25"/>
      <c r="G36" s="26"/>
      <c r="I36" s="22" t="s">
        <v>9</v>
      </c>
      <c r="J36" s="23">
        <v>24.588999999999999</v>
      </c>
      <c r="K36" s="24"/>
      <c r="L36" s="25"/>
      <c r="M36" s="26"/>
      <c r="O36" s="22" t="s">
        <v>9</v>
      </c>
      <c r="P36" s="23">
        <v>27.19</v>
      </c>
      <c r="Q36" s="24"/>
      <c r="R36" s="25"/>
      <c r="S36" s="26"/>
      <c r="U36" s="22" t="s">
        <v>9</v>
      </c>
      <c r="V36" s="23">
        <v>32.066000000000003</v>
      </c>
      <c r="W36" s="24"/>
      <c r="X36" s="25"/>
      <c r="Y36" s="26"/>
      <c r="AA36" s="22" t="s">
        <v>9</v>
      </c>
      <c r="AB36" s="23">
        <v>30.896000000000001</v>
      </c>
      <c r="AC36" s="24"/>
      <c r="AD36" s="25"/>
      <c r="AE36" s="26"/>
      <c r="AG36" s="22" t="s">
        <v>9</v>
      </c>
      <c r="AH36" s="23">
        <v>26.992999999999999</v>
      </c>
      <c r="AI36" s="24"/>
      <c r="AJ36" s="25"/>
      <c r="AK36" s="26"/>
      <c r="AM36" s="22" t="s">
        <v>9</v>
      </c>
      <c r="AN36" s="23">
        <v>27.468</v>
      </c>
      <c r="AO36" s="24"/>
      <c r="AP36" s="25"/>
      <c r="AQ36" s="26"/>
      <c r="AS36" s="22" t="s">
        <v>9</v>
      </c>
      <c r="AT36" s="23">
        <v>28.919</v>
      </c>
      <c r="AU36" s="24"/>
      <c r="AV36" s="25"/>
      <c r="AW36" s="26"/>
      <c r="AY36" s="22" t="s">
        <v>9</v>
      </c>
      <c r="AZ36" s="23">
        <v>30.896000000000001</v>
      </c>
      <c r="BA36" s="24"/>
      <c r="BB36" s="25"/>
      <c r="BC36" s="26"/>
    </row>
    <row r="37" spans="2:55" x14ac:dyDescent="0.25">
      <c r="B37" s="22" t="s">
        <v>27</v>
      </c>
      <c r="C37" s="22" t="s">
        <v>9</v>
      </c>
      <c r="D37" s="28">
        <v>27.653000000000002</v>
      </c>
      <c r="E37" s="24"/>
      <c r="F37" s="25"/>
      <c r="G37" s="26"/>
      <c r="I37" s="22" t="s">
        <v>9</v>
      </c>
      <c r="J37" s="28">
        <v>24.588999999999999</v>
      </c>
      <c r="K37" s="24"/>
      <c r="L37" s="25"/>
      <c r="M37" s="26"/>
      <c r="O37" s="22" t="s">
        <v>9</v>
      </c>
      <c r="P37" s="28">
        <v>27.19</v>
      </c>
      <c r="Q37" s="24"/>
      <c r="R37" s="25"/>
      <c r="S37" s="26"/>
      <c r="U37" s="22" t="s">
        <v>9</v>
      </c>
      <c r="V37" s="28">
        <v>32.066000000000003</v>
      </c>
      <c r="W37" s="24"/>
      <c r="X37" s="25"/>
      <c r="Y37" s="26"/>
      <c r="AA37" s="22" t="s">
        <v>9</v>
      </c>
      <c r="AB37" s="28">
        <v>30.896000000000001</v>
      </c>
      <c r="AC37" s="24"/>
      <c r="AD37" s="25"/>
      <c r="AE37" s="26"/>
      <c r="AG37" s="22" t="s">
        <v>9</v>
      </c>
      <c r="AH37" s="28">
        <v>26.992999999999999</v>
      </c>
      <c r="AI37" s="24"/>
      <c r="AJ37" s="25"/>
      <c r="AK37" s="26"/>
      <c r="AM37" s="22" t="s">
        <v>9</v>
      </c>
      <c r="AN37" s="28">
        <v>27.468</v>
      </c>
      <c r="AO37" s="24"/>
      <c r="AP37" s="25"/>
      <c r="AQ37" s="26"/>
      <c r="AS37" s="22" t="s">
        <v>9</v>
      </c>
      <c r="AT37" s="28">
        <v>28.919</v>
      </c>
      <c r="AU37" s="24"/>
      <c r="AV37" s="25"/>
      <c r="AW37" s="26"/>
      <c r="AY37" s="22" t="s">
        <v>9</v>
      </c>
      <c r="AZ37" s="28">
        <v>30.896000000000001</v>
      </c>
      <c r="BA37" s="24"/>
      <c r="BB37" s="25"/>
      <c r="BC37" s="26"/>
    </row>
    <row r="38" spans="2:55" x14ac:dyDescent="0.25">
      <c r="B38" s="22" t="s">
        <v>28</v>
      </c>
      <c r="C38" s="22" t="s">
        <v>9</v>
      </c>
      <c r="D38" s="23">
        <v>24.653000000000002</v>
      </c>
      <c r="E38" s="24"/>
      <c r="F38" s="25"/>
      <c r="G38" s="26"/>
      <c r="I38" s="22" t="s">
        <v>9</v>
      </c>
      <c r="J38" s="23">
        <v>21.588999999999999</v>
      </c>
      <c r="K38" s="24"/>
      <c r="L38" s="25"/>
      <c r="M38" s="26"/>
      <c r="O38" s="22" t="s">
        <v>9</v>
      </c>
      <c r="P38" s="23">
        <v>24.19</v>
      </c>
      <c r="Q38" s="24"/>
      <c r="R38" s="25"/>
      <c r="S38" s="26"/>
      <c r="U38" s="22" t="s">
        <v>9</v>
      </c>
      <c r="V38" s="23">
        <v>29.065999999999999</v>
      </c>
      <c r="W38" s="24"/>
      <c r="X38" s="25"/>
      <c r="Y38" s="26"/>
      <c r="AA38" s="22" t="s">
        <v>9</v>
      </c>
      <c r="AB38" s="23">
        <v>27.896000000000001</v>
      </c>
      <c r="AC38" s="24"/>
      <c r="AD38" s="25"/>
      <c r="AE38" s="26"/>
      <c r="AG38" s="22" t="s">
        <v>9</v>
      </c>
      <c r="AH38" s="23">
        <v>23.992999999999999</v>
      </c>
      <c r="AI38" s="24"/>
      <c r="AJ38" s="25"/>
      <c r="AK38" s="26"/>
      <c r="AM38" s="22" t="s">
        <v>9</v>
      </c>
      <c r="AN38" s="23">
        <v>24.468</v>
      </c>
      <c r="AO38" s="24"/>
      <c r="AP38" s="25"/>
      <c r="AQ38" s="26"/>
      <c r="AS38" s="22" t="s">
        <v>9</v>
      </c>
      <c r="AT38" s="23">
        <v>25.919</v>
      </c>
      <c r="AU38" s="24"/>
      <c r="AV38" s="25"/>
      <c r="AW38" s="26"/>
      <c r="AY38" s="22" t="s">
        <v>9</v>
      </c>
      <c r="AZ38" s="23">
        <v>27.896000000000001</v>
      </c>
      <c r="BA38" s="24"/>
      <c r="BB38" s="25"/>
      <c r="BC38" s="26"/>
    </row>
    <row r="39" spans="2:55" x14ac:dyDescent="0.25">
      <c r="B39" s="27" t="s">
        <v>145</v>
      </c>
      <c r="C39" s="27" t="s">
        <v>9</v>
      </c>
      <c r="D39" s="28">
        <v>27.653000000000002</v>
      </c>
      <c r="E39" s="24"/>
      <c r="F39" s="25"/>
      <c r="G39" s="26"/>
      <c r="I39" s="27" t="s">
        <v>9</v>
      </c>
      <c r="J39" s="28">
        <v>24.588999999999999</v>
      </c>
      <c r="K39" s="24"/>
      <c r="L39" s="25"/>
      <c r="M39" s="26"/>
      <c r="O39" s="27" t="s">
        <v>9</v>
      </c>
      <c r="P39" s="28">
        <v>27.19</v>
      </c>
      <c r="Q39" s="24"/>
      <c r="R39" s="25"/>
      <c r="S39" s="26"/>
      <c r="U39" s="27" t="s">
        <v>9</v>
      </c>
      <c r="V39" s="28">
        <v>32.066000000000003</v>
      </c>
      <c r="W39" s="24"/>
      <c r="X39" s="25"/>
      <c r="Y39" s="26"/>
      <c r="AA39" s="27" t="s">
        <v>9</v>
      </c>
      <c r="AB39" s="28">
        <v>30.896000000000001</v>
      </c>
      <c r="AC39" s="24"/>
      <c r="AD39" s="25"/>
      <c r="AE39" s="26"/>
      <c r="AG39" s="27" t="s">
        <v>9</v>
      </c>
      <c r="AH39" s="28">
        <v>26.992999999999999</v>
      </c>
      <c r="AI39" s="24"/>
      <c r="AJ39" s="25"/>
      <c r="AK39" s="26"/>
      <c r="AM39" s="27" t="s">
        <v>9</v>
      </c>
      <c r="AN39" s="28">
        <v>27.468</v>
      </c>
      <c r="AO39" s="24"/>
      <c r="AP39" s="25"/>
      <c r="AQ39" s="26"/>
      <c r="AS39" s="27" t="s">
        <v>9</v>
      </c>
      <c r="AT39" s="28">
        <v>28.919</v>
      </c>
      <c r="AU39" s="24"/>
      <c r="AV39" s="25"/>
      <c r="AW39" s="26"/>
      <c r="AY39" s="27" t="s">
        <v>9</v>
      </c>
      <c r="AZ39" s="28">
        <v>30.896000000000001</v>
      </c>
      <c r="BA39" s="24"/>
      <c r="BB39" s="25"/>
      <c r="BC39" s="26"/>
    </row>
    <row r="40" spans="2:55" x14ac:dyDescent="0.25">
      <c r="B40" s="32" t="s">
        <v>145</v>
      </c>
      <c r="C40" s="32" t="s">
        <v>29</v>
      </c>
      <c r="D40" s="33">
        <v>29.222000000000001</v>
      </c>
      <c r="E40" s="24"/>
      <c r="F40" s="25"/>
      <c r="G40" s="26"/>
      <c r="I40" s="32" t="s">
        <v>29</v>
      </c>
      <c r="J40" s="33">
        <v>26.068999999999999</v>
      </c>
      <c r="K40" s="24"/>
      <c r="L40" s="25"/>
      <c r="M40" s="26"/>
      <c r="O40" s="32" t="s">
        <v>29</v>
      </c>
      <c r="P40" s="33">
        <v>28.745999999999999</v>
      </c>
      <c r="Q40" s="24"/>
      <c r="R40" s="25"/>
      <c r="S40" s="26"/>
      <c r="U40" s="32" t="s">
        <v>29</v>
      </c>
      <c r="V40" s="33">
        <v>33.762999999999998</v>
      </c>
      <c r="W40" s="24"/>
      <c r="X40" s="25"/>
      <c r="Y40" s="26"/>
      <c r="AA40" s="32" t="s">
        <v>29</v>
      </c>
      <c r="AB40" s="33">
        <v>32.558999999999997</v>
      </c>
      <c r="AC40" s="24"/>
      <c r="AD40" s="25"/>
      <c r="AE40" s="26"/>
      <c r="AG40" s="32" t="s">
        <v>29</v>
      </c>
      <c r="AH40" s="33">
        <v>28.542999999999999</v>
      </c>
      <c r="AI40" s="24"/>
      <c r="AJ40" s="25"/>
      <c r="AK40" s="26"/>
      <c r="AM40" s="32" t="s">
        <v>29</v>
      </c>
      <c r="AN40" s="33">
        <v>29.032</v>
      </c>
      <c r="AO40" s="24"/>
      <c r="AP40" s="25"/>
      <c r="AQ40" s="26"/>
      <c r="AS40" s="32" t="s">
        <v>29</v>
      </c>
      <c r="AT40" s="33">
        <v>30.524999999999999</v>
      </c>
      <c r="AU40" s="24"/>
      <c r="AV40" s="25"/>
      <c r="AW40" s="26"/>
      <c r="AY40" s="32" t="s">
        <v>29</v>
      </c>
      <c r="AZ40" s="33">
        <v>32.558999999999997</v>
      </c>
      <c r="BA40" s="24"/>
      <c r="BB40" s="25"/>
      <c r="BC40" s="26"/>
    </row>
    <row r="41" spans="2:55" x14ac:dyDescent="0.25">
      <c r="B41" s="32" t="s">
        <v>145</v>
      </c>
      <c r="C41" s="32" t="s">
        <v>30</v>
      </c>
      <c r="D41" s="33">
        <v>30.792000000000002</v>
      </c>
      <c r="E41" s="24"/>
      <c r="F41" s="25"/>
      <c r="G41" s="26"/>
      <c r="I41" s="32" t="s">
        <v>30</v>
      </c>
      <c r="J41" s="33">
        <v>27.550999999999998</v>
      </c>
      <c r="K41" s="24"/>
      <c r="L41" s="25"/>
      <c r="M41" s="26"/>
      <c r="O41" s="32" t="s">
        <v>30</v>
      </c>
      <c r="P41" s="33">
        <v>30.302</v>
      </c>
      <c r="Q41" s="24"/>
      <c r="R41" s="25"/>
      <c r="S41" s="26"/>
      <c r="U41" s="32" t="s">
        <v>30</v>
      </c>
      <c r="V41" s="33">
        <v>35.46</v>
      </c>
      <c r="W41" s="24"/>
      <c r="X41" s="25"/>
      <c r="Y41" s="26"/>
      <c r="AA41" s="32" t="s">
        <v>30</v>
      </c>
      <c r="AB41" s="33">
        <v>34.222999999999999</v>
      </c>
      <c r="AC41" s="24"/>
      <c r="AD41" s="25"/>
      <c r="AE41" s="26"/>
      <c r="AG41" s="32" t="s">
        <v>30</v>
      </c>
      <c r="AH41" s="33">
        <v>30.094000000000001</v>
      </c>
      <c r="AI41" s="24"/>
      <c r="AJ41" s="25"/>
      <c r="AK41" s="26"/>
      <c r="AM41" s="32" t="s">
        <v>30</v>
      </c>
      <c r="AN41" s="33">
        <v>30.596</v>
      </c>
      <c r="AO41" s="24"/>
      <c r="AP41" s="25"/>
      <c r="AQ41" s="26"/>
      <c r="AS41" s="32" t="s">
        <v>30</v>
      </c>
      <c r="AT41" s="33">
        <v>32.131</v>
      </c>
      <c r="AU41" s="24"/>
      <c r="AV41" s="25"/>
      <c r="AW41" s="26"/>
      <c r="AY41" s="32" t="s">
        <v>30</v>
      </c>
      <c r="AZ41" s="33">
        <v>34.222999999999999</v>
      </c>
      <c r="BA41" s="24"/>
      <c r="BB41" s="25"/>
      <c r="BC41" s="26"/>
    </row>
    <row r="42" spans="2:55" x14ac:dyDescent="0.25">
      <c r="B42" s="32" t="s">
        <v>145</v>
      </c>
      <c r="C42" s="32" t="s">
        <v>31</v>
      </c>
      <c r="D42" s="33">
        <v>32.361000000000004</v>
      </c>
      <c r="E42" s="24"/>
      <c r="F42" s="25"/>
      <c r="G42" s="26"/>
      <c r="I42" s="32" t="s">
        <v>31</v>
      </c>
      <c r="J42" s="33">
        <v>29.030999999999999</v>
      </c>
      <c r="K42" s="24"/>
      <c r="L42" s="25"/>
      <c r="M42" s="26"/>
      <c r="O42" s="32" t="s">
        <v>31</v>
      </c>
      <c r="P42" s="33">
        <v>31.858000000000001</v>
      </c>
      <c r="Q42" s="24"/>
      <c r="R42" s="25"/>
      <c r="S42" s="26"/>
      <c r="U42" s="32" t="s">
        <v>31</v>
      </c>
      <c r="V42" s="33">
        <v>37.156999999999996</v>
      </c>
      <c r="W42" s="24"/>
      <c r="X42" s="25"/>
      <c r="Y42" s="26"/>
      <c r="AA42" s="32" t="s">
        <v>31</v>
      </c>
      <c r="AB42" s="33">
        <v>35.884999999999998</v>
      </c>
      <c r="AC42" s="24"/>
      <c r="AD42" s="25"/>
      <c r="AE42" s="26"/>
      <c r="AG42" s="32" t="s">
        <v>31</v>
      </c>
      <c r="AH42" s="33">
        <v>31.643999999999998</v>
      </c>
      <c r="AI42" s="24"/>
      <c r="AJ42" s="25"/>
      <c r="AK42" s="26"/>
      <c r="AM42" s="32" t="s">
        <v>31</v>
      </c>
      <c r="AN42" s="33">
        <v>32.159999999999997</v>
      </c>
      <c r="AO42" s="24"/>
      <c r="AP42" s="25"/>
      <c r="AQ42" s="26"/>
      <c r="AS42" s="32" t="s">
        <v>31</v>
      </c>
      <c r="AT42" s="33">
        <v>33.737000000000002</v>
      </c>
      <c r="AU42" s="24"/>
      <c r="AV42" s="25"/>
      <c r="AW42" s="26"/>
      <c r="AY42" s="32" t="s">
        <v>31</v>
      </c>
      <c r="AZ42" s="33">
        <v>35.884999999999998</v>
      </c>
      <c r="BA42" s="24"/>
      <c r="BB42" s="25"/>
      <c r="BC42" s="26"/>
    </row>
    <row r="43" spans="2:55" x14ac:dyDescent="0.25">
      <c r="B43" s="32" t="s">
        <v>145</v>
      </c>
      <c r="C43" s="32" t="s">
        <v>32</v>
      </c>
      <c r="D43" s="33">
        <v>33.931000000000004</v>
      </c>
      <c r="E43" s="24"/>
      <c r="F43" s="25"/>
      <c r="G43" s="26"/>
      <c r="I43" s="32" t="s">
        <v>32</v>
      </c>
      <c r="J43" s="33">
        <v>30.513000000000002</v>
      </c>
      <c r="K43" s="24"/>
      <c r="L43" s="25"/>
      <c r="M43" s="26"/>
      <c r="O43" s="32" t="s">
        <v>32</v>
      </c>
      <c r="P43" s="33">
        <v>33.414000000000001</v>
      </c>
      <c r="Q43" s="24"/>
      <c r="R43" s="25"/>
      <c r="S43" s="26"/>
      <c r="U43" s="32" t="s">
        <v>32</v>
      </c>
      <c r="V43" s="33">
        <v>38.854999999999997</v>
      </c>
      <c r="W43" s="24"/>
      <c r="X43" s="25"/>
      <c r="Y43" s="26"/>
      <c r="AA43" s="32" t="s">
        <v>32</v>
      </c>
      <c r="AB43" s="33">
        <v>37.548999999999999</v>
      </c>
      <c r="AC43" s="24"/>
      <c r="AD43" s="25"/>
      <c r="AE43" s="26"/>
      <c r="AG43" s="32" t="s">
        <v>32</v>
      </c>
      <c r="AH43" s="33">
        <v>33.195</v>
      </c>
      <c r="AI43" s="24"/>
      <c r="AJ43" s="25"/>
      <c r="AK43" s="26"/>
      <c r="AM43" s="32" t="s">
        <v>32</v>
      </c>
      <c r="AN43" s="33">
        <v>33.725000000000001</v>
      </c>
      <c r="AO43" s="24"/>
      <c r="AP43" s="25"/>
      <c r="AQ43" s="26"/>
      <c r="AS43" s="32" t="s">
        <v>32</v>
      </c>
      <c r="AT43" s="33">
        <v>35.343000000000004</v>
      </c>
      <c r="AU43" s="24"/>
      <c r="AV43" s="25"/>
      <c r="AW43" s="26"/>
      <c r="AY43" s="32" t="s">
        <v>32</v>
      </c>
      <c r="AZ43" s="33">
        <v>37.548999999999999</v>
      </c>
      <c r="BA43" s="24"/>
      <c r="BB43" s="25"/>
      <c r="BC43" s="26"/>
    </row>
    <row r="44" spans="2:55" x14ac:dyDescent="0.25">
      <c r="B44" s="34" t="s">
        <v>145</v>
      </c>
      <c r="C44" s="34" t="s">
        <v>33</v>
      </c>
      <c r="D44" s="35">
        <v>35.5</v>
      </c>
      <c r="E44" s="24"/>
      <c r="F44" s="25"/>
      <c r="G44" s="26"/>
      <c r="I44" s="34" t="s">
        <v>33</v>
      </c>
      <c r="J44" s="35">
        <v>31.992999999999999</v>
      </c>
      <c r="K44" s="24"/>
      <c r="L44" s="25"/>
      <c r="M44" s="26"/>
      <c r="O44" s="34" t="s">
        <v>33</v>
      </c>
      <c r="P44" s="35">
        <v>34.97</v>
      </c>
      <c r="Q44" s="24"/>
      <c r="R44" s="25"/>
      <c r="S44" s="26"/>
      <c r="U44" s="34" t="s">
        <v>33</v>
      </c>
      <c r="V44" s="35">
        <v>40.551000000000002</v>
      </c>
      <c r="W44" s="24"/>
      <c r="X44" s="25"/>
      <c r="Y44" s="26"/>
      <c r="AA44" s="34" t="s">
        <v>33</v>
      </c>
      <c r="AB44" s="35">
        <v>39.212000000000003</v>
      </c>
      <c r="AC44" s="24"/>
      <c r="AD44" s="25"/>
      <c r="AE44" s="26"/>
      <c r="AG44" s="34" t="s">
        <v>33</v>
      </c>
      <c r="AH44" s="35">
        <v>34.744999999999997</v>
      </c>
      <c r="AI44" s="24"/>
      <c r="AJ44" s="25"/>
      <c r="AK44" s="26"/>
      <c r="AM44" s="34" t="s">
        <v>33</v>
      </c>
      <c r="AN44" s="35">
        <v>35.287999999999997</v>
      </c>
      <c r="AO44" s="24"/>
      <c r="AP44" s="25"/>
      <c r="AQ44" s="26"/>
      <c r="AS44" s="34" t="s">
        <v>33</v>
      </c>
      <c r="AT44" s="35">
        <v>36.948999999999998</v>
      </c>
      <c r="AU44" s="24"/>
      <c r="AV44" s="25"/>
      <c r="AW44" s="26"/>
      <c r="AY44" s="34" t="s">
        <v>33</v>
      </c>
      <c r="AZ44" s="35">
        <v>39.212000000000003</v>
      </c>
      <c r="BA44" s="24"/>
      <c r="BB44" s="25"/>
      <c r="BC44" s="26"/>
    </row>
    <row r="45" spans="2:55" x14ac:dyDescent="0.25">
      <c r="B45" s="27" t="s">
        <v>144</v>
      </c>
      <c r="C45" s="27" t="s">
        <v>9</v>
      </c>
      <c r="D45" s="28">
        <v>27.653000000000002</v>
      </c>
      <c r="E45" s="24"/>
      <c r="F45" s="25"/>
      <c r="G45" s="26"/>
      <c r="I45" s="27" t="s">
        <v>9</v>
      </c>
      <c r="J45" s="28">
        <v>24.588999999999999</v>
      </c>
      <c r="K45" s="24"/>
      <c r="L45" s="25"/>
      <c r="M45" s="26"/>
      <c r="O45" s="27" t="s">
        <v>9</v>
      </c>
      <c r="P45" s="28">
        <v>27.19</v>
      </c>
      <c r="Q45" s="24"/>
      <c r="R45" s="25"/>
      <c r="S45" s="26"/>
      <c r="U45" s="27" t="s">
        <v>9</v>
      </c>
      <c r="V45" s="28">
        <v>32.066000000000003</v>
      </c>
      <c r="W45" s="24"/>
      <c r="X45" s="25"/>
      <c r="Y45" s="26"/>
      <c r="AA45" s="27" t="s">
        <v>9</v>
      </c>
      <c r="AB45" s="28">
        <v>30.896000000000001</v>
      </c>
      <c r="AC45" s="24"/>
      <c r="AD45" s="25"/>
      <c r="AE45" s="26"/>
      <c r="AG45" s="27" t="s">
        <v>9</v>
      </c>
      <c r="AH45" s="28">
        <v>26.992999999999999</v>
      </c>
      <c r="AI45" s="24"/>
      <c r="AJ45" s="25"/>
      <c r="AK45" s="26"/>
      <c r="AM45" s="27" t="s">
        <v>9</v>
      </c>
      <c r="AN45" s="28">
        <v>27.468</v>
      </c>
      <c r="AO45" s="24"/>
      <c r="AP45" s="25"/>
      <c r="AQ45" s="26"/>
      <c r="AS45" s="27" t="s">
        <v>9</v>
      </c>
      <c r="AT45" s="28">
        <v>28.919</v>
      </c>
      <c r="AU45" s="24"/>
      <c r="AV45" s="25"/>
      <c r="AW45" s="26"/>
      <c r="AY45" s="27" t="s">
        <v>9</v>
      </c>
      <c r="AZ45" s="28">
        <v>30.896000000000001</v>
      </c>
      <c r="BA45" s="24"/>
      <c r="BB45" s="25"/>
      <c r="BC45" s="26"/>
    </row>
    <row r="46" spans="2:55" x14ac:dyDescent="0.25">
      <c r="B46" s="32" t="s">
        <v>144</v>
      </c>
      <c r="C46" s="32" t="s">
        <v>29</v>
      </c>
      <c r="D46" s="33">
        <v>29.222000000000001</v>
      </c>
      <c r="E46" s="24"/>
      <c r="F46" s="25"/>
      <c r="G46" s="26"/>
      <c r="I46" s="32" t="s">
        <v>29</v>
      </c>
      <c r="J46" s="33">
        <v>26.068999999999999</v>
      </c>
      <c r="K46" s="24"/>
      <c r="L46" s="25"/>
      <c r="M46" s="26"/>
      <c r="O46" s="32" t="s">
        <v>29</v>
      </c>
      <c r="P46" s="33">
        <v>28.745999999999999</v>
      </c>
      <c r="Q46" s="24"/>
      <c r="R46" s="25"/>
      <c r="S46" s="26"/>
      <c r="U46" s="32" t="s">
        <v>29</v>
      </c>
      <c r="V46" s="33">
        <v>33.762999999999998</v>
      </c>
      <c r="W46" s="24"/>
      <c r="X46" s="25"/>
      <c r="Y46" s="26"/>
      <c r="AA46" s="32" t="s">
        <v>29</v>
      </c>
      <c r="AB46" s="33">
        <v>32.558999999999997</v>
      </c>
      <c r="AC46" s="24"/>
      <c r="AD46" s="25"/>
      <c r="AE46" s="26"/>
      <c r="AG46" s="32" t="s">
        <v>29</v>
      </c>
      <c r="AH46" s="33">
        <v>28.542999999999999</v>
      </c>
      <c r="AI46" s="24"/>
      <c r="AJ46" s="25"/>
      <c r="AK46" s="26"/>
      <c r="AM46" s="32" t="s">
        <v>29</v>
      </c>
      <c r="AN46" s="33">
        <v>29.032</v>
      </c>
      <c r="AO46" s="24"/>
      <c r="AP46" s="25"/>
      <c r="AQ46" s="26"/>
      <c r="AS46" s="32" t="s">
        <v>29</v>
      </c>
      <c r="AT46" s="33">
        <v>30.524999999999999</v>
      </c>
      <c r="AU46" s="24"/>
      <c r="AV46" s="25"/>
      <c r="AW46" s="26"/>
      <c r="AY46" s="32" t="s">
        <v>29</v>
      </c>
      <c r="AZ46" s="33">
        <v>32.558999999999997</v>
      </c>
      <c r="BA46" s="24"/>
      <c r="BB46" s="25"/>
      <c r="BC46" s="26"/>
    </row>
    <row r="47" spans="2:55" x14ac:dyDescent="0.25">
      <c r="B47" s="32" t="s">
        <v>144</v>
      </c>
      <c r="C47" s="32" t="s">
        <v>30</v>
      </c>
      <c r="D47" s="33">
        <v>30.792000000000002</v>
      </c>
      <c r="E47" s="24"/>
      <c r="F47" s="25"/>
      <c r="G47" s="26"/>
      <c r="I47" s="32" t="s">
        <v>30</v>
      </c>
      <c r="J47" s="33">
        <v>27.550999999999998</v>
      </c>
      <c r="K47" s="24"/>
      <c r="L47" s="25"/>
      <c r="M47" s="26"/>
      <c r="O47" s="32" t="s">
        <v>30</v>
      </c>
      <c r="P47" s="33">
        <v>30.302</v>
      </c>
      <c r="Q47" s="24"/>
      <c r="R47" s="25"/>
      <c r="S47" s="26"/>
      <c r="U47" s="32" t="s">
        <v>30</v>
      </c>
      <c r="V47" s="33">
        <v>35.46</v>
      </c>
      <c r="W47" s="24"/>
      <c r="X47" s="25"/>
      <c r="Y47" s="26"/>
      <c r="AA47" s="32" t="s">
        <v>30</v>
      </c>
      <c r="AB47" s="33">
        <v>34.222999999999999</v>
      </c>
      <c r="AC47" s="24"/>
      <c r="AD47" s="25"/>
      <c r="AE47" s="26"/>
      <c r="AG47" s="32" t="s">
        <v>30</v>
      </c>
      <c r="AH47" s="33">
        <v>30.094000000000001</v>
      </c>
      <c r="AI47" s="24"/>
      <c r="AJ47" s="25"/>
      <c r="AK47" s="26"/>
      <c r="AM47" s="32" t="s">
        <v>30</v>
      </c>
      <c r="AN47" s="33">
        <v>30.596</v>
      </c>
      <c r="AO47" s="24"/>
      <c r="AP47" s="25"/>
      <c r="AQ47" s="26"/>
      <c r="AS47" s="32" t="s">
        <v>30</v>
      </c>
      <c r="AT47" s="33">
        <v>32.131</v>
      </c>
      <c r="AU47" s="24"/>
      <c r="AV47" s="25"/>
      <c r="AW47" s="26"/>
      <c r="AY47" s="32" t="s">
        <v>30</v>
      </c>
      <c r="AZ47" s="33">
        <v>34.222999999999999</v>
      </c>
      <c r="BA47" s="24"/>
      <c r="BB47" s="25"/>
      <c r="BC47" s="26"/>
    </row>
    <row r="48" spans="2:55" x14ac:dyDescent="0.25">
      <c r="B48" s="32" t="s">
        <v>144</v>
      </c>
      <c r="C48" s="32" t="s">
        <v>31</v>
      </c>
      <c r="D48" s="33">
        <v>32.361000000000004</v>
      </c>
      <c r="E48" s="24"/>
      <c r="F48" s="25"/>
      <c r="G48" s="26"/>
      <c r="I48" s="32" t="s">
        <v>31</v>
      </c>
      <c r="J48" s="33">
        <v>29.030999999999999</v>
      </c>
      <c r="K48" s="24"/>
      <c r="L48" s="25"/>
      <c r="M48" s="26"/>
      <c r="O48" s="32" t="s">
        <v>31</v>
      </c>
      <c r="P48" s="33">
        <v>31.858000000000001</v>
      </c>
      <c r="Q48" s="24"/>
      <c r="R48" s="25"/>
      <c r="S48" s="26"/>
      <c r="U48" s="32" t="s">
        <v>31</v>
      </c>
      <c r="V48" s="33">
        <v>37.156999999999996</v>
      </c>
      <c r="W48" s="24"/>
      <c r="X48" s="25"/>
      <c r="Y48" s="26"/>
      <c r="AA48" s="32" t="s">
        <v>31</v>
      </c>
      <c r="AB48" s="33">
        <v>35.884999999999998</v>
      </c>
      <c r="AC48" s="24"/>
      <c r="AD48" s="25"/>
      <c r="AE48" s="26"/>
      <c r="AG48" s="32" t="s">
        <v>31</v>
      </c>
      <c r="AH48" s="33">
        <v>31.643999999999998</v>
      </c>
      <c r="AI48" s="24"/>
      <c r="AJ48" s="25"/>
      <c r="AK48" s="26"/>
      <c r="AM48" s="32" t="s">
        <v>31</v>
      </c>
      <c r="AN48" s="33">
        <v>32.159999999999997</v>
      </c>
      <c r="AO48" s="24"/>
      <c r="AP48" s="25"/>
      <c r="AQ48" s="26"/>
      <c r="AS48" s="32" t="s">
        <v>31</v>
      </c>
      <c r="AT48" s="33">
        <v>33.737000000000002</v>
      </c>
      <c r="AU48" s="24"/>
      <c r="AV48" s="25"/>
      <c r="AW48" s="26"/>
      <c r="AY48" s="32" t="s">
        <v>31</v>
      </c>
      <c r="AZ48" s="33">
        <v>35.884999999999998</v>
      </c>
      <c r="BA48" s="24"/>
      <c r="BB48" s="25"/>
      <c r="BC48" s="26"/>
    </row>
    <row r="49" spans="2:55" x14ac:dyDescent="0.25">
      <c r="B49" s="32" t="s">
        <v>144</v>
      </c>
      <c r="C49" s="32" t="s">
        <v>32</v>
      </c>
      <c r="D49" s="33">
        <v>33.931000000000004</v>
      </c>
      <c r="E49" s="24"/>
      <c r="F49" s="25"/>
      <c r="G49" s="26"/>
      <c r="I49" s="32" t="s">
        <v>32</v>
      </c>
      <c r="J49" s="33">
        <v>30.513000000000002</v>
      </c>
      <c r="K49" s="24"/>
      <c r="L49" s="25"/>
      <c r="M49" s="26"/>
      <c r="O49" s="32" t="s">
        <v>32</v>
      </c>
      <c r="P49" s="33">
        <v>33.414000000000001</v>
      </c>
      <c r="Q49" s="24"/>
      <c r="R49" s="25"/>
      <c r="S49" s="26"/>
      <c r="U49" s="32" t="s">
        <v>32</v>
      </c>
      <c r="V49" s="33">
        <v>38.854999999999997</v>
      </c>
      <c r="W49" s="24"/>
      <c r="X49" s="25"/>
      <c r="Y49" s="26"/>
      <c r="AA49" s="32" t="s">
        <v>32</v>
      </c>
      <c r="AB49" s="33">
        <v>37.548999999999999</v>
      </c>
      <c r="AC49" s="24"/>
      <c r="AD49" s="25"/>
      <c r="AE49" s="26"/>
      <c r="AG49" s="32" t="s">
        <v>32</v>
      </c>
      <c r="AH49" s="33">
        <v>33.195</v>
      </c>
      <c r="AI49" s="24"/>
      <c r="AJ49" s="25"/>
      <c r="AK49" s="26"/>
      <c r="AM49" s="32" t="s">
        <v>32</v>
      </c>
      <c r="AN49" s="33">
        <v>33.725000000000001</v>
      </c>
      <c r="AO49" s="24"/>
      <c r="AP49" s="25"/>
      <c r="AQ49" s="26"/>
      <c r="AS49" s="32" t="s">
        <v>32</v>
      </c>
      <c r="AT49" s="33">
        <v>35.343000000000004</v>
      </c>
      <c r="AU49" s="24"/>
      <c r="AV49" s="25"/>
      <c r="AW49" s="26"/>
      <c r="AY49" s="32" t="s">
        <v>32</v>
      </c>
      <c r="AZ49" s="33">
        <v>37.548999999999999</v>
      </c>
      <c r="BA49" s="24"/>
      <c r="BB49" s="25"/>
      <c r="BC49" s="26"/>
    </row>
    <row r="50" spans="2:55" x14ac:dyDescent="0.25">
      <c r="B50" s="34" t="s">
        <v>144</v>
      </c>
      <c r="C50" s="34" t="s">
        <v>33</v>
      </c>
      <c r="D50" s="35">
        <v>35.5</v>
      </c>
      <c r="E50" s="24"/>
      <c r="F50" s="25"/>
      <c r="G50" s="26"/>
      <c r="I50" s="34" t="s">
        <v>33</v>
      </c>
      <c r="J50" s="35">
        <v>31.992999999999999</v>
      </c>
      <c r="K50" s="24"/>
      <c r="L50" s="25"/>
      <c r="M50" s="26"/>
      <c r="O50" s="34" t="s">
        <v>33</v>
      </c>
      <c r="P50" s="35">
        <v>34.97</v>
      </c>
      <c r="Q50" s="24"/>
      <c r="R50" s="25"/>
      <c r="S50" s="26"/>
      <c r="U50" s="34" t="s">
        <v>33</v>
      </c>
      <c r="V50" s="35">
        <v>40.551000000000002</v>
      </c>
      <c r="W50" s="24"/>
      <c r="X50" s="25"/>
      <c r="Y50" s="26"/>
      <c r="AA50" s="34" t="s">
        <v>33</v>
      </c>
      <c r="AB50" s="35">
        <v>39.212000000000003</v>
      </c>
      <c r="AC50" s="24"/>
      <c r="AD50" s="25"/>
      <c r="AE50" s="26"/>
      <c r="AG50" s="34" t="s">
        <v>33</v>
      </c>
      <c r="AH50" s="35">
        <v>34.744999999999997</v>
      </c>
      <c r="AI50" s="24"/>
      <c r="AJ50" s="25"/>
      <c r="AK50" s="26"/>
      <c r="AM50" s="34" t="s">
        <v>33</v>
      </c>
      <c r="AN50" s="35">
        <v>35.287999999999997</v>
      </c>
      <c r="AO50" s="24"/>
      <c r="AP50" s="25"/>
      <c r="AQ50" s="26"/>
      <c r="AS50" s="34" t="s">
        <v>33</v>
      </c>
      <c r="AT50" s="35">
        <v>36.948999999999998</v>
      </c>
      <c r="AU50" s="24"/>
      <c r="AV50" s="25"/>
      <c r="AW50" s="26"/>
      <c r="AY50" s="34" t="s">
        <v>33</v>
      </c>
      <c r="AZ50" s="35">
        <v>39.212000000000003</v>
      </c>
      <c r="BA50" s="24"/>
      <c r="BB50" s="25"/>
      <c r="BC50" s="26"/>
    </row>
    <row r="51" spans="2:55" x14ac:dyDescent="0.25">
      <c r="B51" s="22" t="s">
        <v>34</v>
      </c>
      <c r="C51" s="22" t="s">
        <v>9</v>
      </c>
      <c r="D51" s="23">
        <v>25.721</v>
      </c>
      <c r="E51" s="24"/>
      <c r="F51" s="25"/>
      <c r="G51" s="26"/>
      <c r="I51" s="22" t="s">
        <v>9</v>
      </c>
      <c r="J51" s="23">
        <v>22.815000000000001</v>
      </c>
      <c r="K51" s="24"/>
      <c r="L51" s="25"/>
      <c r="M51" s="26"/>
      <c r="O51" s="22" t="s">
        <v>9</v>
      </c>
      <c r="P51" s="23">
        <v>25.282</v>
      </c>
      <c r="Q51" s="24"/>
      <c r="R51" s="25"/>
      <c r="S51" s="26"/>
      <c r="U51" s="22" t="s">
        <v>9</v>
      </c>
      <c r="V51" s="23">
        <v>29.905999999999999</v>
      </c>
      <c r="W51" s="24"/>
      <c r="X51" s="25"/>
      <c r="Y51" s="26"/>
      <c r="AA51" s="22" t="s">
        <v>9</v>
      </c>
      <c r="AB51" s="23">
        <v>28.797000000000001</v>
      </c>
      <c r="AC51" s="24"/>
      <c r="AD51" s="25"/>
      <c r="AE51" s="26"/>
      <c r="AG51" s="22" t="s">
        <v>9</v>
      </c>
      <c r="AH51" s="23">
        <v>25.094999999999999</v>
      </c>
      <c r="AI51" s="24"/>
      <c r="AJ51" s="25"/>
      <c r="AK51" s="26"/>
      <c r="AM51" s="22" t="s">
        <v>9</v>
      </c>
      <c r="AN51" s="23">
        <v>25.545999999999999</v>
      </c>
      <c r="AO51" s="24"/>
      <c r="AP51" s="25"/>
      <c r="AQ51" s="26"/>
      <c r="AS51" s="22" t="s">
        <v>9</v>
      </c>
      <c r="AT51" s="23">
        <v>26.922000000000001</v>
      </c>
      <c r="AU51" s="24"/>
      <c r="AV51" s="25"/>
      <c r="AW51" s="26"/>
      <c r="AY51" s="22" t="s">
        <v>9</v>
      </c>
      <c r="AZ51" s="23">
        <v>28.797000000000001</v>
      </c>
      <c r="BA51" s="24"/>
      <c r="BB51" s="25"/>
      <c r="BC51" s="26"/>
    </row>
    <row r="52" spans="2:55" x14ac:dyDescent="0.25">
      <c r="B52" s="27" t="s">
        <v>35</v>
      </c>
      <c r="C52" s="27" t="s">
        <v>9</v>
      </c>
      <c r="D52" s="28">
        <v>28.333000000000002</v>
      </c>
      <c r="E52" s="29"/>
      <c r="F52" s="30"/>
      <c r="G52" s="31"/>
      <c r="I52" s="27" t="s">
        <v>9</v>
      </c>
      <c r="J52" s="28">
        <v>25.37</v>
      </c>
      <c r="K52" s="29"/>
      <c r="L52" s="30"/>
      <c r="M52" s="31"/>
      <c r="O52" s="27" t="s">
        <v>9</v>
      </c>
      <c r="P52" s="28">
        <v>27.294</v>
      </c>
      <c r="Q52" s="29"/>
      <c r="R52" s="30"/>
      <c r="S52" s="31"/>
      <c r="U52" s="27" t="s">
        <v>9</v>
      </c>
      <c r="V52" s="28">
        <v>32.555999999999997</v>
      </c>
      <c r="W52" s="29"/>
      <c r="X52" s="30"/>
      <c r="Y52" s="31"/>
      <c r="AA52" s="27" t="s">
        <v>9</v>
      </c>
      <c r="AB52" s="28">
        <v>32.792999999999999</v>
      </c>
      <c r="AC52" s="29"/>
      <c r="AD52" s="30"/>
      <c r="AE52" s="31"/>
      <c r="AG52" s="27" t="s">
        <v>9</v>
      </c>
      <c r="AH52" s="28">
        <v>27.472999999999999</v>
      </c>
      <c r="AI52" s="29"/>
      <c r="AJ52" s="30"/>
      <c r="AK52" s="31"/>
      <c r="AM52" s="27" t="s">
        <v>9</v>
      </c>
      <c r="AN52" s="28">
        <v>27.931000000000001</v>
      </c>
      <c r="AO52" s="29"/>
      <c r="AP52" s="30"/>
      <c r="AQ52" s="31"/>
      <c r="AS52" s="27" t="s">
        <v>9</v>
      </c>
      <c r="AT52" s="28">
        <v>29.346</v>
      </c>
      <c r="AU52" s="29"/>
      <c r="AV52" s="30"/>
      <c r="AW52" s="31"/>
      <c r="AY52" s="27" t="s">
        <v>9</v>
      </c>
      <c r="AZ52" s="28">
        <v>32.792999999999999</v>
      </c>
      <c r="BA52" s="29"/>
      <c r="BB52" s="30"/>
      <c r="BC52" s="31"/>
    </row>
    <row r="53" spans="2:55" x14ac:dyDescent="0.25">
      <c r="B53" s="32" t="s">
        <v>35</v>
      </c>
      <c r="C53" s="32" t="s">
        <v>16</v>
      </c>
      <c r="D53" s="33">
        <v>39.792000000000002</v>
      </c>
      <c r="E53" s="29"/>
      <c r="F53" s="30"/>
      <c r="G53" s="31"/>
      <c r="I53" s="32" t="s">
        <v>16</v>
      </c>
      <c r="J53" s="33">
        <v>35.966999999999999</v>
      </c>
      <c r="K53" s="29"/>
      <c r="L53" s="30"/>
      <c r="M53" s="31"/>
      <c r="O53" s="32" t="s">
        <v>16</v>
      </c>
      <c r="P53" s="33">
        <v>38.450000000000003</v>
      </c>
      <c r="Q53" s="29"/>
      <c r="R53" s="30"/>
      <c r="S53" s="31"/>
      <c r="U53" s="32" t="s">
        <v>16</v>
      </c>
      <c r="V53" s="33">
        <v>45.243000000000002</v>
      </c>
      <c r="W53" s="29"/>
      <c r="X53" s="30"/>
      <c r="Y53" s="31"/>
      <c r="AA53" s="32" t="s">
        <v>16</v>
      </c>
      <c r="AB53" s="33">
        <v>45.55</v>
      </c>
      <c r="AC53" s="29"/>
      <c r="AD53" s="30"/>
      <c r="AE53" s="31"/>
      <c r="AG53" s="32" t="s">
        <v>16</v>
      </c>
      <c r="AH53" s="33">
        <v>38.682000000000002</v>
      </c>
      <c r="AI53" s="29"/>
      <c r="AJ53" s="30"/>
      <c r="AK53" s="31"/>
      <c r="AM53" s="32" t="s">
        <v>16</v>
      </c>
      <c r="AN53" s="33">
        <v>39.274000000000001</v>
      </c>
      <c r="AO53" s="29"/>
      <c r="AP53" s="30"/>
      <c r="AQ53" s="31"/>
      <c r="AS53" s="32" t="s">
        <v>16</v>
      </c>
      <c r="AT53" s="33">
        <v>41.1</v>
      </c>
      <c r="AU53" s="29"/>
      <c r="AV53" s="30"/>
      <c r="AW53" s="31"/>
      <c r="AY53" s="32" t="s">
        <v>16</v>
      </c>
      <c r="AZ53" s="33">
        <v>45.55</v>
      </c>
      <c r="BA53" s="29"/>
      <c r="BB53" s="30"/>
      <c r="BC53" s="31"/>
    </row>
    <row r="54" spans="2:55" x14ac:dyDescent="0.25">
      <c r="B54" s="34" t="s">
        <v>35</v>
      </c>
      <c r="C54" s="34" t="s">
        <v>17</v>
      </c>
      <c r="D54" s="35"/>
      <c r="E54" s="36">
        <v>100</v>
      </c>
      <c r="F54" s="37">
        <v>8.6300000000000002E-2</v>
      </c>
      <c r="G54" s="38">
        <v>26.847000000000001</v>
      </c>
      <c r="I54" s="34" t="s">
        <v>17</v>
      </c>
      <c r="J54" s="35"/>
      <c r="K54" s="36">
        <v>100</v>
      </c>
      <c r="L54" s="37">
        <v>6.5299999999999997E-2</v>
      </c>
      <c r="M54" s="38">
        <v>26.172000000000001</v>
      </c>
      <c r="O54" s="34" t="s">
        <v>17</v>
      </c>
      <c r="P54" s="35"/>
      <c r="Q54" s="36">
        <v>100</v>
      </c>
      <c r="R54" s="37">
        <v>6.9800000000000001E-2</v>
      </c>
      <c r="S54" s="38">
        <v>27.98</v>
      </c>
      <c r="U54" s="34" t="s">
        <v>17</v>
      </c>
      <c r="V54" s="35"/>
      <c r="W54" s="36">
        <v>100</v>
      </c>
      <c r="X54" s="37">
        <v>8.2100000000000006E-2</v>
      </c>
      <c r="Y54" s="38">
        <v>32.927999999999997</v>
      </c>
      <c r="AA54" s="34" t="s">
        <v>17</v>
      </c>
      <c r="AB54" s="35"/>
      <c r="AC54" s="36">
        <v>100</v>
      </c>
      <c r="AD54" s="37">
        <v>8.2600000000000007E-2</v>
      </c>
      <c r="AE54" s="38">
        <v>33.159999999999997</v>
      </c>
      <c r="AG54" s="34" t="s">
        <v>17</v>
      </c>
      <c r="AH54" s="35"/>
      <c r="AI54" s="36">
        <v>100</v>
      </c>
      <c r="AJ54" s="37">
        <v>7.0199999999999999E-2</v>
      </c>
      <c r="AK54" s="38">
        <v>28.152000000000001</v>
      </c>
      <c r="AM54" s="34" t="s">
        <v>17</v>
      </c>
      <c r="AN54" s="35"/>
      <c r="AO54" s="36">
        <v>100</v>
      </c>
      <c r="AP54" s="37">
        <v>7.1300000000000002E-2</v>
      </c>
      <c r="AQ54" s="38">
        <v>28.579000000000001</v>
      </c>
      <c r="AS54" s="34" t="s">
        <v>17</v>
      </c>
      <c r="AT54" s="35"/>
      <c r="AU54" s="36">
        <v>100</v>
      </c>
      <c r="AV54" s="37">
        <v>7.46E-2</v>
      </c>
      <c r="AW54" s="38">
        <v>29.91</v>
      </c>
      <c r="AY54" s="34" t="s">
        <v>17</v>
      </c>
      <c r="AZ54" s="35"/>
      <c r="BA54" s="36">
        <v>100</v>
      </c>
      <c r="BB54" s="37">
        <v>8.2600000000000007E-2</v>
      </c>
      <c r="BC54" s="38">
        <v>33.159999999999997</v>
      </c>
    </row>
    <row r="55" spans="2:55" x14ac:dyDescent="0.25">
      <c r="B55" s="27" t="s">
        <v>36</v>
      </c>
      <c r="C55" s="27" t="s">
        <v>9</v>
      </c>
      <c r="D55" s="28">
        <v>26.333000000000002</v>
      </c>
      <c r="E55" s="29"/>
      <c r="F55" s="30"/>
      <c r="G55" s="31"/>
      <c r="I55" s="27" t="s">
        <v>9</v>
      </c>
      <c r="J55" s="28">
        <v>23.37</v>
      </c>
      <c r="K55" s="29"/>
      <c r="L55" s="30"/>
      <c r="M55" s="31"/>
      <c r="O55" s="27" t="s">
        <v>9</v>
      </c>
      <c r="P55" s="28">
        <v>25.294</v>
      </c>
      <c r="Q55" s="29"/>
      <c r="R55" s="30"/>
      <c r="S55" s="31"/>
      <c r="U55" s="27" t="s">
        <v>9</v>
      </c>
      <c r="V55" s="28">
        <v>30.556000000000001</v>
      </c>
      <c r="W55" s="29"/>
      <c r="X55" s="30"/>
      <c r="Y55" s="31"/>
      <c r="AA55" s="27" t="s">
        <v>9</v>
      </c>
      <c r="AB55" s="28">
        <v>30.792999999999999</v>
      </c>
      <c r="AC55" s="29"/>
      <c r="AD55" s="30"/>
      <c r="AE55" s="31"/>
      <c r="AG55" s="27" t="s">
        <v>9</v>
      </c>
      <c r="AH55" s="28">
        <v>25.472999999999999</v>
      </c>
      <c r="AI55" s="29"/>
      <c r="AJ55" s="30"/>
      <c r="AK55" s="31"/>
      <c r="AM55" s="27" t="s">
        <v>9</v>
      </c>
      <c r="AN55" s="28">
        <v>25.931000000000001</v>
      </c>
      <c r="AO55" s="29"/>
      <c r="AP55" s="30"/>
      <c r="AQ55" s="31"/>
      <c r="AS55" s="27" t="s">
        <v>9</v>
      </c>
      <c r="AT55" s="28">
        <v>27.346</v>
      </c>
      <c r="AU55" s="29"/>
      <c r="AV55" s="30"/>
      <c r="AW55" s="31"/>
      <c r="AY55" s="27" t="s">
        <v>9</v>
      </c>
      <c r="AZ55" s="28">
        <v>30.792999999999999</v>
      </c>
      <c r="BA55" s="29"/>
      <c r="BB55" s="30"/>
      <c r="BC55" s="31"/>
    </row>
    <row r="56" spans="2:55" x14ac:dyDescent="0.25">
      <c r="B56" s="32" t="s">
        <v>36</v>
      </c>
      <c r="C56" s="32" t="s">
        <v>16</v>
      </c>
      <c r="D56" s="33">
        <v>37.792000000000002</v>
      </c>
      <c r="E56" s="29"/>
      <c r="F56" s="30"/>
      <c r="G56" s="31"/>
      <c r="I56" s="32" t="s">
        <v>16</v>
      </c>
      <c r="J56" s="33">
        <v>33.966999999999999</v>
      </c>
      <c r="K56" s="29"/>
      <c r="L56" s="30"/>
      <c r="M56" s="31"/>
      <c r="O56" s="32" t="s">
        <v>16</v>
      </c>
      <c r="P56" s="33">
        <v>36.450000000000003</v>
      </c>
      <c r="Q56" s="29"/>
      <c r="R56" s="30"/>
      <c r="S56" s="31"/>
      <c r="U56" s="32" t="s">
        <v>16</v>
      </c>
      <c r="V56" s="33">
        <v>43.243000000000002</v>
      </c>
      <c r="W56" s="29"/>
      <c r="X56" s="30"/>
      <c r="Y56" s="31"/>
      <c r="AA56" s="32" t="s">
        <v>16</v>
      </c>
      <c r="AB56" s="33">
        <v>43.55</v>
      </c>
      <c r="AC56" s="29"/>
      <c r="AD56" s="30"/>
      <c r="AE56" s="31"/>
      <c r="AG56" s="32" t="s">
        <v>16</v>
      </c>
      <c r="AH56" s="33">
        <v>36.682000000000002</v>
      </c>
      <c r="AI56" s="29"/>
      <c r="AJ56" s="30"/>
      <c r="AK56" s="31"/>
      <c r="AM56" s="32" t="s">
        <v>16</v>
      </c>
      <c r="AN56" s="33">
        <v>37.274000000000001</v>
      </c>
      <c r="AO56" s="29"/>
      <c r="AP56" s="30"/>
      <c r="AQ56" s="31"/>
      <c r="AS56" s="32" t="s">
        <v>16</v>
      </c>
      <c r="AT56" s="33">
        <v>39.1</v>
      </c>
      <c r="AU56" s="29"/>
      <c r="AV56" s="30"/>
      <c r="AW56" s="31"/>
      <c r="AY56" s="32" t="s">
        <v>16</v>
      </c>
      <c r="AZ56" s="33">
        <v>43.55</v>
      </c>
      <c r="BA56" s="29"/>
      <c r="BB56" s="30"/>
      <c r="BC56" s="31"/>
    </row>
    <row r="57" spans="2:55" x14ac:dyDescent="0.25">
      <c r="B57" s="34" t="s">
        <v>36</v>
      </c>
      <c r="C57" s="34" t="s">
        <v>17</v>
      </c>
      <c r="D57" s="35"/>
      <c r="E57" s="36">
        <v>100</v>
      </c>
      <c r="F57" s="37">
        <v>8.6300000000000002E-2</v>
      </c>
      <c r="G57" s="38">
        <v>24.847000000000001</v>
      </c>
      <c r="I57" s="34" t="s">
        <v>17</v>
      </c>
      <c r="J57" s="35"/>
      <c r="K57" s="36">
        <v>100</v>
      </c>
      <c r="L57" s="37">
        <v>6.1600000000000002E-2</v>
      </c>
      <c r="M57" s="38">
        <v>24.727</v>
      </c>
      <c r="O57" s="34" t="s">
        <v>17</v>
      </c>
      <c r="P57" s="35"/>
      <c r="Q57" s="36">
        <v>100</v>
      </c>
      <c r="R57" s="37">
        <v>6.6100000000000006E-2</v>
      </c>
      <c r="S57" s="38">
        <v>26.535</v>
      </c>
      <c r="U57" s="34" t="s">
        <v>17</v>
      </c>
      <c r="V57" s="35"/>
      <c r="W57" s="36">
        <v>100</v>
      </c>
      <c r="X57" s="37">
        <v>7.8399999999999997E-2</v>
      </c>
      <c r="Y57" s="38">
        <v>31.483000000000001</v>
      </c>
      <c r="AA57" s="34" t="s">
        <v>17</v>
      </c>
      <c r="AB57" s="35"/>
      <c r="AC57" s="36">
        <v>100</v>
      </c>
      <c r="AD57" s="37">
        <v>7.9000000000000001E-2</v>
      </c>
      <c r="AE57" s="38">
        <v>31.7</v>
      </c>
      <c r="AG57" s="34" t="s">
        <v>17</v>
      </c>
      <c r="AH57" s="35"/>
      <c r="AI57" s="36">
        <v>100</v>
      </c>
      <c r="AJ57" s="37">
        <v>6.6500000000000004E-2</v>
      </c>
      <c r="AK57" s="38">
        <v>26.707000000000001</v>
      </c>
      <c r="AM57" s="34" t="s">
        <v>17</v>
      </c>
      <c r="AN57" s="35"/>
      <c r="AO57" s="36">
        <v>100</v>
      </c>
      <c r="AP57" s="37">
        <v>6.7599999999999993E-2</v>
      </c>
      <c r="AQ57" s="38">
        <v>27.134</v>
      </c>
      <c r="AS57" s="34" t="s">
        <v>17</v>
      </c>
      <c r="AT57" s="35"/>
      <c r="AU57" s="36">
        <v>100</v>
      </c>
      <c r="AV57" s="37">
        <v>7.0900000000000005E-2</v>
      </c>
      <c r="AW57" s="38">
        <v>28.465</v>
      </c>
      <c r="AY57" s="34" t="s">
        <v>17</v>
      </c>
      <c r="AZ57" s="35"/>
      <c r="BA57" s="36">
        <v>100</v>
      </c>
      <c r="BB57" s="37">
        <v>7.9000000000000001E-2</v>
      </c>
      <c r="BC57" s="38">
        <v>31.7</v>
      </c>
    </row>
    <row r="58" spans="2:55" x14ac:dyDescent="0.25">
      <c r="B58" s="27" t="s">
        <v>37</v>
      </c>
      <c r="C58" s="27" t="s">
        <v>9</v>
      </c>
      <c r="D58" s="28">
        <v>34.177000000000007</v>
      </c>
      <c r="E58" s="29"/>
      <c r="F58" s="30"/>
      <c r="G58" s="31"/>
      <c r="I58" s="27" t="s">
        <v>9</v>
      </c>
      <c r="J58" s="28">
        <v>30.890999999999998</v>
      </c>
      <c r="K58" s="29"/>
      <c r="L58" s="30"/>
      <c r="M58" s="31"/>
      <c r="O58" s="27" t="s">
        <v>9</v>
      </c>
      <c r="P58" s="28">
        <v>33.024000000000001</v>
      </c>
      <c r="Q58" s="29"/>
      <c r="R58" s="30"/>
      <c r="S58" s="31"/>
      <c r="U58" s="27" t="s">
        <v>9</v>
      </c>
      <c r="V58" s="28">
        <v>38.86</v>
      </c>
      <c r="W58" s="29"/>
      <c r="X58" s="30"/>
      <c r="Y58" s="31"/>
      <c r="AA58" s="27" t="s">
        <v>9</v>
      </c>
      <c r="AB58" s="28">
        <v>39.124000000000002</v>
      </c>
      <c r="AC58" s="29"/>
      <c r="AD58" s="30"/>
      <c r="AE58" s="31"/>
      <c r="AG58" s="27" t="s">
        <v>9</v>
      </c>
      <c r="AH58" s="28">
        <v>33.223999999999997</v>
      </c>
      <c r="AI58" s="29"/>
      <c r="AJ58" s="30"/>
      <c r="AK58" s="31"/>
      <c r="AM58" s="27" t="s">
        <v>9</v>
      </c>
      <c r="AN58" s="28">
        <v>33.731999999999999</v>
      </c>
      <c r="AO58" s="29"/>
      <c r="AP58" s="30"/>
      <c r="AQ58" s="31"/>
      <c r="AS58" s="27" t="s">
        <v>9</v>
      </c>
      <c r="AT58" s="28">
        <v>35.299999999999997</v>
      </c>
      <c r="AU58" s="29"/>
      <c r="AV58" s="30"/>
      <c r="AW58" s="31"/>
      <c r="AY58" s="27" t="s">
        <v>9</v>
      </c>
      <c r="AZ58" s="28">
        <v>39.124000000000002</v>
      </c>
      <c r="BA58" s="29"/>
      <c r="BB58" s="30"/>
      <c r="BC58" s="31"/>
    </row>
    <row r="59" spans="2:55" x14ac:dyDescent="0.25">
      <c r="B59" s="32" t="s">
        <v>37</v>
      </c>
      <c r="C59" s="32" t="s">
        <v>16</v>
      </c>
      <c r="D59" s="33">
        <v>47.036999999999999</v>
      </c>
      <c r="E59" s="29"/>
      <c r="F59" s="30"/>
      <c r="G59" s="31"/>
      <c r="I59" s="32" t="s">
        <v>16</v>
      </c>
      <c r="J59" s="33">
        <v>42.807000000000002</v>
      </c>
      <c r="K59" s="29"/>
      <c r="L59" s="30"/>
      <c r="M59" s="31"/>
      <c r="O59" s="32" t="s">
        <v>16</v>
      </c>
      <c r="P59" s="33">
        <v>45.552999999999997</v>
      </c>
      <c r="Q59" s="29"/>
      <c r="R59" s="30"/>
      <c r="S59" s="31"/>
      <c r="U59" s="32" t="s">
        <v>16</v>
      </c>
      <c r="V59" s="33">
        <v>53.066000000000003</v>
      </c>
      <c r="W59" s="29"/>
      <c r="X59" s="30"/>
      <c r="Y59" s="31"/>
      <c r="AA59" s="32" t="s">
        <v>16</v>
      </c>
      <c r="AB59" s="33">
        <v>53.405000000000001</v>
      </c>
      <c r="AC59" s="29"/>
      <c r="AD59" s="30"/>
      <c r="AE59" s="31"/>
      <c r="AG59" s="32" t="s">
        <v>16</v>
      </c>
      <c r="AH59" s="33">
        <v>45.81</v>
      </c>
      <c r="AI59" s="29"/>
      <c r="AJ59" s="30"/>
      <c r="AK59" s="31"/>
      <c r="AM59" s="32" t="s">
        <v>16</v>
      </c>
      <c r="AN59" s="33">
        <v>46.463999999999999</v>
      </c>
      <c r="AO59" s="29"/>
      <c r="AP59" s="30"/>
      <c r="AQ59" s="31"/>
      <c r="AS59" s="32" t="s">
        <v>16</v>
      </c>
      <c r="AT59" s="33">
        <v>48.482999999999997</v>
      </c>
      <c r="AU59" s="29"/>
      <c r="AV59" s="30"/>
      <c r="AW59" s="31"/>
      <c r="AY59" s="32" t="s">
        <v>16</v>
      </c>
      <c r="AZ59" s="33">
        <v>53.405000000000001</v>
      </c>
      <c r="BA59" s="29"/>
      <c r="BB59" s="30"/>
      <c r="BC59" s="31"/>
    </row>
    <row r="60" spans="2:55" x14ac:dyDescent="0.25">
      <c r="B60" s="34" t="s">
        <v>37</v>
      </c>
      <c r="C60" s="34" t="s">
        <v>17</v>
      </c>
      <c r="D60" s="35"/>
      <c r="E60" s="36">
        <v>100</v>
      </c>
      <c r="F60" s="37">
        <v>0.1091</v>
      </c>
      <c r="G60" s="38">
        <v>30.672000000000001</v>
      </c>
      <c r="I60" s="34" t="s">
        <v>17</v>
      </c>
      <c r="J60" s="35"/>
      <c r="K60" s="36">
        <v>100</v>
      </c>
      <c r="L60" s="37">
        <v>8.7800000000000003E-2</v>
      </c>
      <c r="M60" s="38">
        <v>29.637</v>
      </c>
      <c r="O60" s="34" t="s">
        <v>17</v>
      </c>
      <c r="P60" s="35"/>
      <c r="Q60" s="36">
        <v>100</v>
      </c>
      <c r="R60" s="37">
        <v>9.35E-2</v>
      </c>
      <c r="S60" s="38">
        <v>31.527999999999999</v>
      </c>
      <c r="U60" s="34" t="s">
        <v>17</v>
      </c>
      <c r="V60" s="35"/>
      <c r="W60" s="36">
        <v>100</v>
      </c>
      <c r="X60" s="37">
        <v>0.1089</v>
      </c>
      <c r="Y60" s="38">
        <v>36.731000000000002</v>
      </c>
      <c r="AA60" s="34" t="s">
        <v>17</v>
      </c>
      <c r="AB60" s="35"/>
      <c r="AC60" s="36">
        <v>100</v>
      </c>
      <c r="AD60" s="37">
        <v>0.1096</v>
      </c>
      <c r="AE60" s="38">
        <v>36.965000000000003</v>
      </c>
      <c r="AG60" s="34" t="s">
        <v>17</v>
      </c>
      <c r="AH60" s="35"/>
      <c r="AI60" s="36">
        <v>100</v>
      </c>
      <c r="AJ60" s="37">
        <v>9.4E-2</v>
      </c>
      <c r="AK60" s="38">
        <v>31.71</v>
      </c>
      <c r="AM60" s="34" t="s">
        <v>17</v>
      </c>
      <c r="AN60" s="35"/>
      <c r="AO60" s="36">
        <v>100</v>
      </c>
      <c r="AP60" s="37">
        <v>9.5299999999999996E-2</v>
      </c>
      <c r="AQ60" s="38">
        <v>32.168999999999997</v>
      </c>
      <c r="AS60" s="34" t="s">
        <v>17</v>
      </c>
      <c r="AT60" s="35"/>
      <c r="AU60" s="36">
        <v>100</v>
      </c>
      <c r="AV60" s="37">
        <v>9.9500000000000005E-2</v>
      </c>
      <c r="AW60" s="38">
        <v>33.558</v>
      </c>
      <c r="AY60" s="34" t="s">
        <v>17</v>
      </c>
      <c r="AZ60" s="35"/>
      <c r="BA60" s="36">
        <v>100</v>
      </c>
      <c r="BB60" s="37">
        <v>0.1096</v>
      </c>
      <c r="BC60" s="38">
        <v>36.965000000000003</v>
      </c>
    </row>
    <row r="61" spans="2:55" x14ac:dyDescent="0.25">
      <c r="B61" s="27" t="s">
        <v>38</v>
      </c>
      <c r="C61" s="27" t="s">
        <v>9</v>
      </c>
      <c r="D61" s="28">
        <v>30.830000000000002</v>
      </c>
      <c r="E61" s="29"/>
      <c r="F61" s="30"/>
      <c r="G61" s="31"/>
      <c r="I61" s="27" t="s">
        <v>9</v>
      </c>
      <c r="J61" s="28">
        <v>27.620999999999999</v>
      </c>
      <c r="K61" s="29"/>
      <c r="L61" s="30"/>
      <c r="M61" s="31"/>
      <c r="O61" s="27" t="s">
        <v>9</v>
      </c>
      <c r="P61" s="28">
        <v>29.704000000000001</v>
      </c>
      <c r="Q61" s="29"/>
      <c r="R61" s="30"/>
      <c r="S61" s="31"/>
      <c r="U61" s="27" t="s">
        <v>9</v>
      </c>
      <c r="V61" s="28">
        <v>35.404000000000003</v>
      </c>
      <c r="W61" s="29"/>
      <c r="X61" s="30"/>
      <c r="Y61" s="31"/>
      <c r="AA61" s="27" t="s">
        <v>9</v>
      </c>
      <c r="AB61" s="28">
        <v>35.661000000000001</v>
      </c>
      <c r="AC61" s="29"/>
      <c r="AD61" s="30"/>
      <c r="AE61" s="31"/>
      <c r="AG61" s="27" t="s">
        <v>9</v>
      </c>
      <c r="AH61" s="28">
        <v>29.899000000000001</v>
      </c>
      <c r="AI61" s="29"/>
      <c r="AJ61" s="30"/>
      <c r="AK61" s="31"/>
      <c r="AM61" s="27" t="s">
        <v>9</v>
      </c>
      <c r="AN61" s="28">
        <v>30.395</v>
      </c>
      <c r="AO61" s="29"/>
      <c r="AP61" s="30"/>
      <c r="AQ61" s="31"/>
      <c r="AS61" s="27" t="s">
        <v>9</v>
      </c>
      <c r="AT61" s="28">
        <v>31.927</v>
      </c>
      <c r="AU61" s="29"/>
      <c r="AV61" s="30"/>
      <c r="AW61" s="31"/>
      <c r="AY61" s="27" t="s">
        <v>9</v>
      </c>
      <c r="AZ61" s="28">
        <v>35.661000000000001</v>
      </c>
      <c r="BA61" s="29"/>
      <c r="BB61" s="30"/>
      <c r="BC61" s="31"/>
    </row>
    <row r="62" spans="2:55" x14ac:dyDescent="0.25">
      <c r="B62" s="32" t="s">
        <v>38</v>
      </c>
      <c r="C62" s="32" t="s">
        <v>16</v>
      </c>
      <c r="D62" s="33">
        <v>43.265999999999998</v>
      </c>
      <c r="E62" s="29"/>
      <c r="F62" s="30"/>
      <c r="G62" s="31"/>
      <c r="I62" s="32" t="s">
        <v>16</v>
      </c>
      <c r="J62" s="33">
        <v>39.124000000000002</v>
      </c>
      <c r="K62" s="29"/>
      <c r="L62" s="30"/>
      <c r="M62" s="31"/>
      <c r="O62" s="32" t="s">
        <v>16</v>
      </c>
      <c r="P62" s="33">
        <v>41.813000000000002</v>
      </c>
      <c r="Q62" s="29"/>
      <c r="R62" s="30"/>
      <c r="S62" s="31"/>
      <c r="U62" s="32" t="s">
        <v>16</v>
      </c>
      <c r="V62" s="33">
        <v>49.17</v>
      </c>
      <c r="W62" s="29"/>
      <c r="X62" s="30"/>
      <c r="Y62" s="31"/>
      <c r="AA62" s="32" t="s">
        <v>16</v>
      </c>
      <c r="AB62" s="33">
        <v>49.502000000000002</v>
      </c>
      <c r="AC62" s="29"/>
      <c r="AD62" s="30"/>
      <c r="AE62" s="31"/>
      <c r="AG62" s="32" t="s">
        <v>16</v>
      </c>
      <c r="AH62" s="33">
        <v>42.064</v>
      </c>
      <c r="AI62" s="29"/>
      <c r="AJ62" s="30"/>
      <c r="AK62" s="31"/>
      <c r="AM62" s="32" t="s">
        <v>16</v>
      </c>
      <c r="AN62" s="33">
        <v>42.704999999999998</v>
      </c>
      <c r="AO62" s="29"/>
      <c r="AP62" s="30"/>
      <c r="AQ62" s="31"/>
      <c r="AS62" s="32" t="s">
        <v>16</v>
      </c>
      <c r="AT62" s="33">
        <v>44.682000000000002</v>
      </c>
      <c r="AU62" s="29"/>
      <c r="AV62" s="30"/>
      <c r="AW62" s="31"/>
      <c r="AY62" s="32" t="s">
        <v>16</v>
      </c>
      <c r="AZ62" s="33">
        <v>49.502000000000002</v>
      </c>
      <c r="BA62" s="29"/>
      <c r="BB62" s="30"/>
      <c r="BC62" s="31"/>
    </row>
    <row r="63" spans="2:55" x14ac:dyDescent="0.25">
      <c r="B63" s="34" t="s">
        <v>38</v>
      </c>
      <c r="C63" s="34" t="s">
        <v>17</v>
      </c>
      <c r="D63" s="35"/>
      <c r="E63" s="36">
        <v>100</v>
      </c>
      <c r="F63" s="37">
        <v>9.3799999999999994E-2</v>
      </c>
      <c r="G63" s="38">
        <v>29.196000000000002</v>
      </c>
      <c r="I63" s="34" t="s">
        <v>17</v>
      </c>
      <c r="J63" s="35"/>
      <c r="K63" s="36">
        <v>100</v>
      </c>
      <c r="L63" s="37">
        <v>7.0999999999999994E-2</v>
      </c>
      <c r="M63" s="38">
        <v>28.474</v>
      </c>
      <c r="O63" s="34" t="s">
        <v>17</v>
      </c>
      <c r="P63" s="35"/>
      <c r="Q63" s="36">
        <v>100</v>
      </c>
      <c r="R63" s="37">
        <v>7.5899999999999995E-2</v>
      </c>
      <c r="S63" s="38">
        <v>30.428000000000001</v>
      </c>
      <c r="U63" s="34" t="s">
        <v>17</v>
      </c>
      <c r="V63" s="35"/>
      <c r="W63" s="36">
        <v>100</v>
      </c>
      <c r="X63" s="37">
        <v>8.9200000000000002E-2</v>
      </c>
      <c r="Y63" s="38">
        <v>35.79</v>
      </c>
      <c r="AA63" s="34" t="s">
        <v>17</v>
      </c>
      <c r="AB63" s="35"/>
      <c r="AC63" s="36">
        <v>100</v>
      </c>
      <c r="AD63" s="37">
        <v>8.9800000000000005E-2</v>
      </c>
      <c r="AE63" s="38">
        <v>36.031999999999996</v>
      </c>
      <c r="AG63" s="34" t="s">
        <v>17</v>
      </c>
      <c r="AH63" s="35"/>
      <c r="AI63" s="36">
        <v>100</v>
      </c>
      <c r="AJ63" s="37">
        <v>7.6300000000000007E-2</v>
      </c>
      <c r="AK63" s="38">
        <v>30.619</v>
      </c>
      <c r="AM63" s="34" t="s">
        <v>17</v>
      </c>
      <c r="AN63" s="35"/>
      <c r="AO63" s="36">
        <v>100</v>
      </c>
      <c r="AP63" s="37">
        <v>7.7499999999999999E-2</v>
      </c>
      <c r="AQ63" s="38">
        <v>31.08</v>
      </c>
      <c r="AS63" s="34" t="s">
        <v>17</v>
      </c>
      <c r="AT63" s="35"/>
      <c r="AU63" s="36">
        <v>100</v>
      </c>
      <c r="AV63" s="37">
        <v>8.1100000000000005E-2</v>
      </c>
      <c r="AW63" s="38">
        <v>32.517000000000003</v>
      </c>
      <c r="AY63" s="34" t="s">
        <v>17</v>
      </c>
      <c r="AZ63" s="35"/>
      <c r="BA63" s="36">
        <v>100</v>
      </c>
      <c r="BB63" s="37">
        <v>8.9800000000000005E-2</v>
      </c>
      <c r="BC63" s="38">
        <v>36.031999999999996</v>
      </c>
    </row>
    <row r="64" spans="2:55" x14ac:dyDescent="0.25">
      <c r="B64" s="205" t="s">
        <v>149</v>
      </c>
      <c r="C64" s="27" t="s">
        <v>9</v>
      </c>
      <c r="D64" s="28">
        <v>30.830000000000002</v>
      </c>
      <c r="E64" s="29"/>
      <c r="F64" s="30"/>
      <c r="G64" s="31"/>
      <c r="I64" s="27" t="s">
        <v>9</v>
      </c>
      <c r="J64" s="28">
        <v>27.620999999999999</v>
      </c>
      <c r="K64" s="29"/>
      <c r="L64" s="30"/>
      <c r="M64" s="31"/>
      <c r="O64" s="27" t="s">
        <v>9</v>
      </c>
      <c r="P64" s="28">
        <v>29.704000000000001</v>
      </c>
      <c r="Q64" s="29"/>
      <c r="R64" s="30"/>
      <c r="S64" s="31"/>
      <c r="U64" s="27" t="s">
        <v>9</v>
      </c>
      <c r="V64" s="28">
        <v>35.404000000000003</v>
      </c>
      <c r="W64" s="29"/>
      <c r="X64" s="30"/>
      <c r="Y64" s="31"/>
      <c r="AA64" s="27" t="s">
        <v>9</v>
      </c>
      <c r="AB64" s="28">
        <v>35.661000000000001</v>
      </c>
      <c r="AC64" s="29"/>
      <c r="AD64" s="30"/>
      <c r="AE64" s="31"/>
      <c r="AG64" s="27" t="s">
        <v>9</v>
      </c>
      <c r="AH64" s="28">
        <v>29.899000000000001</v>
      </c>
      <c r="AI64" s="29"/>
      <c r="AJ64" s="30"/>
      <c r="AK64" s="31"/>
      <c r="AM64" s="27" t="s">
        <v>9</v>
      </c>
      <c r="AN64" s="28">
        <v>30.395</v>
      </c>
      <c r="AO64" s="29"/>
      <c r="AP64" s="30"/>
      <c r="AQ64" s="31"/>
      <c r="AS64" s="27" t="s">
        <v>9</v>
      </c>
      <c r="AT64" s="28">
        <v>31.927</v>
      </c>
      <c r="AU64" s="29"/>
      <c r="AV64" s="30"/>
      <c r="AW64" s="31"/>
      <c r="AY64" s="27" t="s">
        <v>9</v>
      </c>
      <c r="AZ64" s="28">
        <v>35.661000000000001</v>
      </c>
      <c r="BA64" s="29"/>
      <c r="BB64" s="30"/>
      <c r="BC64" s="31"/>
    </row>
    <row r="65" spans="2:55" x14ac:dyDescent="0.25">
      <c r="B65" s="32" t="s">
        <v>149</v>
      </c>
      <c r="C65" s="32" t="s">
        <v>29</v>
      </c>
      <c r="D65" s="33">
        <v>32.799999999999997</v>
      </c>
      <c r="E65" s="29"/>
      <c r="F65" s="30"/>
      <c r="G65" s="31"/>
      <c r="I65" s="32" t="s">
        <v>29</v>
      </c>
      <c r="J65" s="33">
        <v>29.478999999999999</v>
      </c>
      <c r="K65" s="29"/>
      <c r="L65" s="30"/>
      <c r="M65" s="31"/>
      <c r="O65" s="32" t="s">
        <v>29</v>
      </c>
      <c r="P65" s="33">
        <v>31.635000000000002</v>
      </c>
      <c r="Q65" s="29"/>
      <c r="R65" s="30"/>
      <c r="S65" s="31"/>
      <c r="U65" s="32" t="s">
        <v>29</v>
      </c>
      <c r="V65" s="33">
        <v>37.533999999999999</v>
      </c>
      <c r="W65" s="29"/>
      <c r="X65" s="30"/>
      <c r="Y65" s="31"/>
      <c r="AA65" s="32" t="s">
        <v>29</v>
      </c>
      <c r="AB65" s="33">
        <v>37.799999999999997</v>
      </c>
      <c r="AC65" s="29"/>
      <c r="AD65" s="30"/>
      <c r="AE65" s="31"/>
      <c r="AG65" s="32" t="s">
        <v>29</v>
      </c>
      <c r="AH65" s="33">
        <v>31.837</v>
      </c>
      <c r="AI65" s="29"/>
      <c r="AJ65" s="30"/>
      <c r="AK65" s="31"/>
      <c r="AM65" s="32" t="s">
        <v>29</v>
      </c>
      <c r="AN65" s="33">
        <v>32.35</v>
      </c>
      <c r="AO65" s="29"/>
      <c r="AP65" s="30"/>
      <c r="AQ65" s="31"/>
      <c r="AS65" s="32" t="s">
        <v>29</v>
      </c>
      <c r="AT65" s="33">
        <v>33.935000000000002</v>
      </c>
      <c r="AU65" s="29"/>
      <c r="AV65" s="30"/>
      <c r="AW65" s="31"/>
      <c r="AY65" s="32" t="s">
        <v>29</v>
      </c>
      <c r="AZ65" s="33">
        <v>37.799999999999997</v>
      </c>
      <c r="BA65" s="29"/>
      <c r="BB65" s="30"/>
      <c r="BC65" s="31"/>
    </row>
    <row r="66" spans="2:55" x14ac:dyDescent="0.25">
      <c r="B66" s="32" t="s">
        <v>149</v>
      </c>
      <c r="C66" s="32" t="s">
        <v>30</v>
      </c>
      <c r="D66" s="33">
        <v>34.770000000000003</v>
      </c>
      <c r="E66" s="29"/>
      <c r="F66" s="30"/>
      <c r="G66" s="31"/>
      <c r="I66" s="32" t="s">
        <v>30</v>
      </c>
      <c r="J66" s="33">
        <v>31.337</v>
      </c>
      <c r="K66" s="29"/>
      <c r="L66" s="30"/>
      <c r="M66" s="31"/>
      <c r="O66" s="32" t="s">
        <v>30</v>
      </c>
      <c r="P66" s="33">
        <v>33.564999999999998</v>
      </c>
      <c r="Q66" s="29"/>
      <c r="R66" s="30"/>
      <c r="S66" s="31"/>
      <c r="U66" s="32" t="s">
        <v>30</v>
      </c>
      <c r="V66" s="33">
        <v>39.662999999999997</v>
      </c>
      <c r="W66" s="29"/>
      <c r="X66" s="30"/>
      <c r="Y66" s="31"/>
      <c r="AA66" s="32" t="s">
        <v>30</v>
      </c>
      <c r="AB66" s="33">
        <v>39.938000000000002</v>
      </c>
      <c r="AC66" s="29"/>
      <c r="AD66" s="30"/>
      <c r="AE66" s="31"/>
      <c r="AG66" s="32" t="s">
        <v>30</v>
      </c>
      <c r="AH66" s="33">
        <v>33.774000000000001</v>
      </c>
      <c r="AI66" s="29"/>
      <c r="AJ66" s="30"/>
      <c r="AK66" s="31"/>
      <c r="AM66" s="32" t="s">
        <v>30</v>
      </c>
      <c r="AN66" s="33">
        <v>34.305</v>
      </c>
      <c r="AO66" s="29"/>
      <c r="AP66" s="30"/>
      <c r="AQ66" s="31"/>
      <c r="AS66" s="32" t="s">
        <v>30</v>
      </c>
      <c r="AT66" s="33">
        <v>35.944000000000003</v>
      </c>
      <c r="AU66" s="29"/>
      <c r="AV66" s="30"/>
      <c r="AW66" s="31"/>
      <c r="AY66" s="32" t="s">
        <v>30</v>
      </c>
      <c r="AZ66" s="33">
        <v>39.938000000000002</v>
      </c>
      <c r="BA66" s="29"/>
      <c r="BB66" s="30"/>
      <c r="BC66" s="31"/>
    </row>
    <row r="67" spans="2:55" x14ac:dyDescent="0.25">
      <c r="B67" s="32" t="s">
        <v>149</v>
      </c>
      <c r="C67" s="32" t="s">
        <v>31</v>
      </c>
      <c r="D67" s="33">
        <v>36.74</v>
      </c>
      <c r="E67" s="29"/>
      <c r="F67" s="30"/>
      <c r="G67" s="31"/>
      <c r="I67" s="32" t="s">
        <v>31</v>
      </c>
      <c r="J67" s="33">
        <v>33.195</v>
      </c>
      <c r="K67" s="29"/>
      <c r="L67" s="30"/>
      <c r="M67" s="31"/>
      <c r="O67" s="32" t="s">
        <v>31</v>
      </c>
      <c r="P67" s="33">
        <v>35.496000000000002</v>
      </c>
      <c r="Q67" s="29"/>
      <c r="R67" s="30"/>
      <c r="S67" s="31"/>
      <c r="U67" s="32" t="s">
        <v>31</v>
      </c>
      <c r="V67" s="33">
        <v>41.792999999999999</v>
      </c>
      <c r="W67" s="29"/>
      <c r="X67" s="30"/>
      <c r="Y67" s="31"/>
      <c r="AA67" s="32" t="s">
        <v>31</v>
      </c>
      <c r="AB67" s="33">
        <v>42.076999999999998</v>
      </c>
      <c r="AC67" s="29"/>
      <c r="AD67" s="30"/>
      <c r="AE67" s="31"/>
      <c r="AG67" s="32" t="s">
        <v>31</v>
      </c>
      <c r="AH67" s="33">
        <v>35.712000000000003</v>
      </c>
      <c r="AI67" s="29"/>
      <c r="AJ67" s="30"/>
      <c r="AK67" s="31"/>
      <c r="AM67" s="32" t="s">
        <v>31</v>
      </c>
      <c r="AN67" s="33">
        <v>36.259</v>
      </c>
      <c r="AO67" s="29"/>
      <c r="AP67" s="30"/>
      <c r="AQ67" s="31"/>
      <c r="AS67" s="32" t="s">
        <v>31</v>
      </c>
      <c r="AT67" s="33">
        <v>37.951999999999998</v>
      </c>
      <c r="AU67" s="29"/>
      <c r="AV67" s="30"/>
      <c r="AW67" s="31"/>
      <c r="AY67" s="32" t="s">
        <v>31</v>
      </c>
      <c r="AZ67" s="33">
        <v>42.076999999999998</v>
      </c>
      <c r="BA67" s="29"/>
      <c r="BB67" s="30"/>
      <c r="BC67" s="31"/>
    </row>
    <row r="68" spans="2:55" x14ac:dyDescent="0.25">
      <c r="B68" s="32" t="s">
        <v>149</v>
      </c>
      <c r="C68" s="32" t="s">
        <v>32</v>
      </c>
      <c r="D68" s="33">
        <v>38.71</v>
      </c>
      <c r="E68" s="29"/>
      <c r="F68" s="30"/>
      <c r="G68" s="31"/>
      <c r="I68" s="32" t="s">
        <v>32</v>
      </c>
      <c r="J68" s="33">
        <v>35.052999999999997</v>
      </c>
      <c r="K68" s="29"/>
      <c r="L68" s="30"/>
      <c r="M68" s="31"/>
      <c r="O68" s="32" t="s">
        <v>32</v>
      </c>
      <c r="P68" s="33">
        <v>37.427</v>
      </c>
      <c r="Q68" s="29"/>
      <c r="R68" s="30"/>
      <c r="S68" s="31"/>
      <c r="U68" s="32" t="s">
        <v>32</v>
      </c>
      <c r="V68" s="33">
        <v>43.921999999999997</v>
      </c>
      <c r="W68" s="29"/>
      <c r="X68" s="30"/>
      <c r="Y68" s="31"/>
      <c r="AA68" s="32" t="s">
        <v>32</v>
      </c>
      <c r="AB68" s="33">
        <v>44.215000000000003</v>
      </c>
      <c r="AC68" s="29"/>
      <c r="AD68" s="30"/>
      <c r="AE68" s="31"/>
      <c r="AG68" s="32" t="s">
        <v>32</v>
      </c>
      <c r="AH68" s="33">
        <v>37.649000000000001</v>
      </c>
      <c r="AI68" s="29"/>
      <c r="AJ68" s="30"/>
      <c r="AK68" s="31"/>
      <c r="AM68" s="32" t="s">
        <v>32</v>
      </c>
      <c r="AN68" s="33">
        <v>38.213999999999999</v>
      </c>
      <c r="AO68" s="29"/>
      <c r="AP68" s="30"/>
      <c r="AQ68" s="31"/>
      <c r="AS68" s="32" t="s">
        <v>32</v>
      </c>
      <c r="AT68" s="33">
        <v>39.96</v>
      </c>
      <c r="AU68" s="29"/>
      <c r="AV68" s="30"/>
      <c r="AW68" s="31"/>
      <c r="AY68" s="32" t="s">
        <v>32</v>
      </c>
      <c r="AZ68" s="33">
        <v>44.215000000000003</v>
      </c>
      <c r="BA68" s="29"/>
      <c r="BB68" s="30"/>
      <c r="BC68" s="31"/>
    </row>
    <row r="69" spans="2:55" ht="15" customHeight="1" x14ac:dyDescent="0.25">
      <c r="B69" s="32" t="s">
        <v>149</v>
      </c>
      <c r="C69" s="32" t="s">
        <v>33</v>
      </c>
      <c r="D69" s="33">
        <v>40.68</v>
      </c>
      <c r="E69" s="29"/>
      <c r="F69" s="30"/>
      <c r="G69" s="31"/>
      <c r="I69" s="32" t="s">
        <v>33</v>
      </c>
      <c r="J69" s="33">
        <v>36.911000000000001</v>
      </c>
      <c r="K69" s="29"/>
      <c r="L69" s="30"/>
      <c r="M69" s="31"/>
      <c r="O69" s="32" t="s">
        <v>33</v>
      </c>
      <c r="P69" s="33">
        <v>39.357999999999997</v>
      </c>
      <c r="Q69" s="29"/>
      <c r="R69" s="30"/>
      <c r="S69" s="31"/>
      <c r="U69" s="32" t="s">
        <v>33</v>
      </c>
      <c r="V69" s="33">
        <v>46.052</v>
      </c>
      <c r="W69" s="29"/>
      <c r="X69" s="30"/>
      <c r="Y69" s="31"/>
      <c r="AA69" s="32" t="s">
        <v>33</v>
      </c>
      <c r="AB69" s="33">
        <v>46.353999999999999</v>
      </c>
      <c r="AC69" s="29"/>
      <c r="AD69" s="30"/>
      <c r="AE69" s="31"/>
      <c r="AG69" s="32" t="s">
        <v>33</v>
      </c>
      <c r="AH69" s="33">
        <v>39.587000000000003</v>
      </c>
      <c r="AI69" s="29"/>
      <c r="AJ69" s="30"/>
      <c r="AK69" s="31"/>
      <c r="AM69" s="32" t="s">
        <v>33</v>
      </c>
      <c r="AN69" s="33">
        <v>40.168999999999997</v>
      </c>
      <c r="AO69" s="29"/>
      <c r="AP69" s="30"/>
      <c r="AQ69" s="31"/>
      <c r="AS69" s="32" t="s">
        <v>33</v>
      </c>
      <c r="AT69" s="33">
        <v>41.968000000000004</v>
      </c>
      <c r="AU69" s="29"/>
      <c r="AV69" s="30"/>
      <c r="AW69" s="31"/>
      <c r="AY69" s="32" t="s">
        <v>33</v>
      </c>
      <c r="AZ69" s="33">
        <v>46.353999999999999</v>
      </c>
      <c r="BA69" s="29"/>
      <c r="BB69" s="30"/>
      <c r="BC69" s="31"/>
    </row>
    <row r="70" spans="2:55" ht="15" customHeight="1" x14ac:dyDescent="0.25">
      <c r="B70" s="32" t="s">
        <v>149</v>
      </c>
      <c r="C70" s="32" t="s">
        <v>39</v>
      </c>
      <c r="D70" s="33">
        <v>43.265999999999998</v>
      </c>
      <c r="E70" s="29"/>
      <c r="F70" s="30"/>
      <c r="G70" s="31"/>
      <c r="I70" s="32" t="s">
        <v>39</v>
      </c>
      <c r="J70" s="33">
        <v>39.124000000000002</v>
      </c>
      <c r="K70" s="29"/>
      <c r="L70" s="30"/>
      <c r="M70" s="31"/>
      <c r="O70" s="32" t="s">
        <v>39</v>
      </c>
      <c r="P70" s="33">
        <v>41.813000000000002</v>
      </c>
      <c r="Q70" s="29"/>
      <c r="R70" s="30"/>
      <c r="S70" s="31"/>
      <c r="U70" s="32" t="s">
        <v>39</v>
      </c>
      <c r="V70" s="33">
        <v>49.17</v>
      </c>
      <c r="W70" s="29"/>
      <c r="X70" s="30"/>
      <c r="Y70" s="31"/>
      <c r="AA70" s="32" t="s">
        <v>39</v>
      </c>
      <c r="AB70" s="33">
        <v>49.502000000000002</v>
      </c>
      <c r="AC70" s="29"/>
      <c r="AD70" s="30"/>
      <c r="AE70" s="31"/>
      <c r="AG70" s="32" t="s">
        <v>39</v>
      </c>
      <c r="AH70" s="33">
        <v>42.064</v>
      </c>
      <c r="AI70" s="29"/>
      <c r="AJ70" s="30"/>
      <c r="AK70" s="31"/>
      <c r="AM70" s="32" t="s">
        <v>39</v>
      </c>
      <c r="AN70" s="33">
        <v>42.704999999999998</v>
      </c>
      <c r="AO70" s="29"/>
      <c r="AP70" s="30"/>
      <c r="AQ70" s="31"/>
      <c r="AS70" s="32" t="s">
        <v>39</v>
      </c>
      <c r="AT70" s="33">
        <v>44.682000000000002</v>
      </c>
      <c r="AU70" s="29"/>
      <c r="AV70" s="30"/>
      <c r="AW70" s="31"/>
      <c r="AY70" s="32" t="s">
        <v>39</v>
      </c>
      <c r="AZ70" s="33">
        <v>49.502000000000002</v>
      </c>
      <c r="BA70" s="29"/>
      <c r="BB70" s="30"/>
      <c r="BC70" s="31"/>
    </row>
    <row r="71" spans="2:55" ht="15" customHeight="1" x14ac:dyDescent="0.25">
      <c r="B71" s="34" t="s">
        <v>149</v>
      </c>
      <c r="C71" s="34" t="s">
        <v>17</v>
      </c>
      <c r="D71" s="35"/>
      <c r="E71" s="36">
        <v>100</v>
      </c>
      <c r="F71" s="37">
        <v>9.3799999999999994E-2</v>
      </c>
      <c r="G71" s="38">
        <v>29.196000000000002</v>
      </c>
      <c r="I71" s="34" t="s">
        <v>17</v>
      </c>
      <c r="J71" s="35"/>
      <c r="K71" s="36">
        <v>100</v>
      </c>
      <c r="L71" s="37">
        <v>7.0999999999999994E-2</v>
      </c>
      <c r="M71" s="38">
        <v>28.474</v>
      </c>
      <c r="O71" s="34" t="s">
        <v>17</v>
      </c>
      <c r="P71" s="35"/>
      <c r="Q71" s="36">
        <v>100</v>
      </c>
      <c r="R71" s="37">
        <v>7.5899999999999995E-2</v>
      </c>
      <c r="S71" s="38">
        <v>30.428000000000001</v>
      </c>
      <c r="U71" s="34" t="s">
        <v>17</v>
      </c>
      <c r="V71" s="35"/>
      <c r="W71" s="36">
        <v>100</v>
      </c>
      <c r="X71" s="37">
        <v>8.9200000000000002E-2</v>
      </c>
      <c r="Y71" s="38">
        <v>35.79</v>
      </c>
      <c r="AA71" s="34" t="s">
        <v>17</v>
      </c>
      <c r="AB71" s="35"/>
      <c r="AC71" s="36">
        <v>100</v>
      </c>
      <c r="AD71" s="37">
        <v>8.9800000000000005E-2</v>
      </c>
      <c r="AE71" s="38">
        <v>36.031999999999996</v>
      </c>
      <c r="AG71" s="34" t="s">
        <v>17</v>
      </c>
      <c r="AH71" s="35"/>
      <c r="AI71" s="36">
        <v>100</v>
      </c>
      <c r="AJ71" s="37">
        <v>7.6300000000000007E-2</v>
      </c>
      <c r="AK71" s="38">
        <v>30.619</v>
      </c>
      <c r="AM71" s="34" t="s">
        <v>17</v>
      </c>
      <c r="AN71" s="35"/>
      <c r="AO71" s="36">
        <v>100</v>
      </c>
      <c r="AP71" s="37">
        <v>7.7499999999999999E-2</v>
      </c>
      <c r="AQ71" s="38">
        <v>31.08</v>
      </c>
      <c r="AS71" s="34" t="s">
        <v>17</v>
      </c>
      <c r="AT71" s="35"/>
      <c r="AU71" s="36">
        <v>100</v>
      </c>
      <c r="AV71" s="37">
        <v>8.1100000000000005E-2</v>
      </c>
      <c r="AW71" s="38">
        <v>32.517000000000003</v>
      </c>
      <c r="AY71" s="34" t="s">
        <v>17</v>
      </c>
      <c r="AZ71" s="35"/>
      <c r="BA71" s="36">
        <v>100</v>
      </c>
      <c r="BB71" s="37">
        <v>8.9800000000000005E-2</v>
      </c>
      <c r="BC71" s="38">
        <v>36.031999999999996</v>
      </c>
    </row>
    <row r="72" spans="2:55" x14ac:dyDescent="0.25">
      <c r="B72" s="205" t="s">
        <v>150</v>
      </c>
      <c r="C72" s="27" t="s">
        <v>9</v>
      </c>
      <c r="D72" s="28">
        <v>34.177000000000007</v>
      </c>
      <c r="E72" s="29"/>
      <c r="F72" s="30"/>
      <c r="G72" s="31"/>
      <c r="I72" s="27" t="s">
        <v>9</v>
      </c>
      <c r="J72" s="28">
        <v>30.890999999999998</v>
      </c>
      <c r="K72" s="29"/>
      <c r="L72" s="30"/>
      <c r="M72" s="31"/>
      <c r="O72" s="27" t="s">
        <v>9</v>
      </c>
      <c r="P72" s="28">
        <v>33.024000000000001</v>
      </c>
      <c r="Q72" s="29"/>
      <c r="R72" s="30"/>
      <c r="S72" s="31"/>
      <c r="U72" s="27" t="s">
        <v>9</v>
      </c>
      <c r="V72" s="28">
        <v>38.86</v>
      </c>
      <c r="W72" s="29"/>
      <c r="X72" s="30"/>
      <c r="Y72" s="31"/>
      <c r="AA72" s="27" t="s">
        <v>9</v>
      </c>
      <c r="AB72" s="28">
        <v>39.124000000000002</v>
      </c>
      <c r="AC72" s="29"/>
      <c r="AD72" s="30"/>
      <c r="AE72" s="31"/>
      <c r="AG72" s="27" t="s">
        <v>9</v>
      </c>
      <c r="AH72" s="28">
        <v>33.223999999999997</v>
      </c>
      <c r="AI72" s="29"/>
      <c r="AJ72" s="30"/>
      <c r="AK72" s="31"/>
      <c r="AM72" s="27" t="s">
        <v>9</v>
      </c>
      <c r="AN72" s="28">
        <v>33.731999999999999</v>
      </c>
      <c r="AO72" s="29"/>
      <c r="AP72" s="30"/>
      <c r="AQ72" s="31"/>
      <c r="AS72" s="27" t="s">
        <v>9</v>
      </c>
      <c r="AT72" s="28">
        <v>35.299999999999997</v>
      </c>
      <c r="AU72" s="29"/>
      <c r="AV72" s="30"/>
      <c r="AW72" s="31"/>
      <c r="AY72" s="27" t="s">
        <v>9</v>
      </c>
      <c r="AZ72" s="28">
        <v>39.124000000000002</v>
      </c>
      <c r="BA72" s="29"/>
      <c r="BB72" s="30"/>
      <c r="BC72" s="31"/>
    </row>
    <row r="73" spans="2:55" x14ac:dyDescent="0.25">
      <c r="B73" s="32" t="s">
        <v>150</v>
      </c>
      <c r="C73" s="32" t="s">
        <v>29</v>
      </c>
      <c r="D73" s="33">
        <v>36.361000000000004</v>
      </c>
      <c r="E73" s="29"/>
      <c r="F73" s="30"/>
      <c r="G73" s="31"/>
      <c r="I73" s="32" t="s">
        <v>29</v>
      </c>
      <c r="J73" s="33">
        <v>32.951000000000001</v>
      </c>
      <c r="K73" s="29"/>
      <c r="L73" s="30"/>
      <c r="M73" s="31"/>
      <c r="O73" s="32" t="s">
        <v>29</v>
      </c>
      <c r="P73" s="33">
        <v>35.164000000000001</v>
      </c>
      <c r="Q73" s="29"/>
      <c r="R73" s="30"/>
      <c r="S73" s="31"/>
      <c r="U73" s="32" t="s">
        <v>29</v>
      </c>
      <c r="V73" s="33">
        <v>41.220999999999997</v>
      </c>
      <c r="W73" s="29"/>
      <c r="X73" s="30"/>
      <c r="Y73" s="31"/>
      <c r="AA73" s="32" t="s">
        <v>29</v>
      </c>
      <c r="AB73" s="33">
        <v>41.494999999999997</v>
      </c>
      <c r="AC73" s="29"/>
      <c r="AD73" s="30"/>
      <c r="AE73" s="31"/>
      <c r="AG73" s="32" t="s">
        <v>29</v>
      </c>
      <c r="AH73" s="33">
        <v>35.372</v>
      </c>
      <c r="AI73" s="29"/>
      <c r="AJ73" s="30"/>
      <c r="AK73" s="31"/>
      <c r="AM73" s="32" t="s">
        <v>29</v>
      </c>
      <c r="AN73" s="33">
        <v>35.899000000000001</v>
      </c>
      <c r="AO73" s="29"/>
      <c r="AP73" s="30"/>
      <c r="AQ73" s="31"/>
      <c r="AS73" s="32" t="s">
        <v>29</v>
      </c>
      <c r="AT73" s="33">
        <v>37.526000000000003</v>
      </c>
      <c r="AU73" s="29"/>
      <c r="AV73" s="30"/>
      <c r="AW73" s="31"/>
      <c r="AY73" s="32" t="s">
        <v>29</v>
      </c>
      <c r="AZ73" s="33">
        <v>41.494999999999997</v>
      </c>
      <c r="BA73" s="29"/>
      <c r="BB73" s="30"/>
      <c r="BC73" s="31"/>
    </row>
    <row r="74" spans="2:55" x14ac:dyDescent="0.25">
      <c r="B74" s="32" t="s">
        <v>150</v>
      </c>
      <c r="C74" s="32" t="s">
        <v>30</v>
      </c>
      <c r="D74" s="33">
        <v>38.544000000000004</v>
      </c>
      <c r="E74" s="29"/>
      <c r="F74" s="30"/>
      <c r="G74" s="31"/>
      <c r="I74" s="32" t="s">
        <v>30</v>
      </c>
      <c r="J74" s="33">
        <v>35.01</v>
      </c>
      <c r="K74" s="29"/>
      <c r="L74" s="30"/>
      <c r="M74" s="31"/>
      <c r="O74" s="32" t="s">
        <v>30</v>
      </c>
      <c r="P74" s="33">
        <v>37.304000000000002</v>
      </c>
      <c r="Q74" s="29"/>
      <c r="R74" s="30"/>
      <c r="S74" s="31"/>
      <c r="U74" s="32" t="s">
        <v>30</v>
      </c>
      <c r="V74" s="33">
        <v>43.581000000000003</v>
      </c>
      <c r="W74" s="29"/>
      <c r="X74" s="30"/>
      <c r="Y74" s="31"/>
      <c r="AA74" s="32" t="s">
        <v>30</v>
      </c>
      <c r="AB74" s="33">
        <v>43.865000000000002</v>
      </c>
      <c r="AC74" s="29"/>
      <c r="AD74" s="30"/>
      <c r="AE74" s="31"/>
      <c r="AG74" s="32" t="s">
        <v>30</v>
      </c>
      <c r="AH74" s="33">
        <v>37.518999999999998</v>
      </c>
      <c r="AI74" s="29"/>
      <c r="AJ74" s="30"/>
      <c r="AK74" s="31"/>
      <c r="AM74" s="32" t="s">
        <v>30</v>
      </c>
      <c r="AN74" s="33">
        <v>38.064999999999998</v>
      </c>
      <c r="AO74" s="29"/>
      <c r="AP74" s="30"/>
      <c r="AQ74" s="31"/>
      <c r="AS74" s="32" t="s">
        <v>30</v>
      </c>
      <c r="AT74" s="33">
        <v>39.752000000000002</v>
      </c>
      <c r="AU74" s="29"/>
      <c r="AV74" s="30"/>
      <c r="AW74" s="31"/>
      <c r="AY74" s="32" t="s">
        <v>30</v>
      </c>
      <c r="AZ74" s="33">
        <v>43.865000000000002</v>
      </c>
      <c r="BA74" s="29"/>
      <c r="BB74" s="30"/>
      <c r="BC74" s="31"/>
    </row>
    <row r="75" spans="2:55" x14ac:dyDescent="0.25">
      <c r="B75" s="32" t="s">
        <v>150</v>
      </c>
      <c r="C75" s="32" t="s">
        <v>31</v>
      </c>
      <c r="D75" s="33">
        <v>40.728000000000002</v>
      </c>
      <c r="E75" s="29"/>
      <c r="F75" s="30"/>
      <c r="G75" s="31"/>
      <c r="I75" s="32" t="s">
        <v>31</v>
      </c>
      <c r="J75" s="33">
        <v>37.07</v>
      </c>
      <c r="K75" s="29"/>
      <c r="L75" s="30"/>
      <c r="M75" s="31"/>
      <c r="O75" s="32" t="s">
        <v>31</v>
      </c>
      <c r="P75" s="33">
        <v>39.444000000000003</v>
      </c>
      <c r="Q75" s="29"/>
      <c r="R75" s="30"/>
      <c r="S75" s="31"/>
      <c r="U75" s="32" t="s">
        <v>31</v>
      </c>
      <c r="V75" s="33">
        <v>45.941000000000003</v>
      </c>
      <c r="W75" s="29"/>
      <c r="X75" s="30"/>
      <c r="Y75" s="31"/>
      <c r="AA75" s="32" t="s">
        <v>31</v>
      </c>
      <c r="AB75" s="33">
        <v>46.234999999999999</v>
      </c>
      <c r="AC75" s="29"/>
      <c r="AD75" s="30"/>
      <c r="AE75" s="31"/>
      <c r="AG75" s="32" t="s">
        <v>31</v>
      </c>
      <c r="AH75" s="33">
        <v>39.667000000000002</v>
      </c>
      <c r="AI75" s="29"/>
      <c r="AJ75" s="30"/>
      <c r="AK75" s="31"/>
      <c r="AM75" s="32" t="s">
        <v>31</v>
      </c>
      <c r="AN75" s="33">
        <v>40.232999999999997</v>
      </c>
      <c r="AO75" s="29"/>
      <c r="AP75" s="30"/>
      <c r="AQ75" s="31"/>
      <c r="AS75" s="32" t="s">
        <v>31</v>
      </c>
      <c r="AT75" s="33">
        <v>41.978000000000002</v>
      </c>
      <c r="AU75" s="29"/>
      <c r="AV75" s="30"/>
      <c r="AW75" s="31"/>
      <c r="AY75" s="32" t="s">
        <v>31</v>
      </c>
      <c r="AZ75" s="33">
        <v>46.234999999999999</v>
      </c>
      <c r="BA75" s="29"/>
      <c r="BB75" s="30"/>
      <c r="BC75" s="31"/>
    </row>
    <row r="76" spans="2:55" x14ac:dyDescent="0.25">
      <c r="B76" s="32" t="s">
        <v>150</v>
      </c>
      <c r="C76" s="32" t="s">
        <v>32</v>
      </c>
      <c r="D76" s="33">
        <v>42.912000000000006</v>
      </c>
      <c r="E76" s="29"/>
      <c r="F76" s="30"/>
      <c r="G76" s="31"/>
      <c r="I76" s="32" t="s">
        <v>32</v>
      </c>
      <c r="J76" s="33">
        <v>39.130000000000003</v>
      </c>
      <c r="K76" s="29"/>
      <c r="L76" s="30"/>
      <c r="M76" s="31"/>
      <c r="O76" s="32" t="s">
        <v>32</v>
      </c>
      <c r="P76" s="33">
        <v>41.585000000000001</v>
      </c>
      <c r="Q76" s="29"/>
      <c r="R76" s="30"/>
      <c r="S76" s="31"/>
      <c r="U76" s="32" t="s">
        <v>32</v>
      </c>
      <c r="V76" s="33">
        <v>48.302</v>
      </c>
      <c r="W76" s="29"/>
      <c r="X76" s="30"/>
      <c r="Y76" s="31"/>
      <c r="AA76" s="32" t="s">
        <v>32</v>
      </c>
      <c r="AB76" s="33">
        <v>48.606000000000002</v>
      </c>
      <c r="AC76" s="29"/>
      <c r="AD76" s="30"/>
      <c r="AE76" s="31"/>
      <c r="AG76" s="32" t="s">
        <v>32</v>
      </c>
      <c r="AH76" s="33">
        <v>41.814999999999998</v>
      </c>
      <c r="AI76" s="29"/>
      <c r="AJ76" s="30"/>
      <c r="AK76" s="31"/>
      <c r="AM76" s="32" t="s">
        <v>32</v>
      </c>
      <c r="AN76" s="33">
        <v>42.4</v>
      </c>
      <c r="AO76" s="29"/>
      <c r="AP76" s="30"/>
      <c r="AQ76" s="31"/>
      <c r="AS76" s="32" t="s">
        <v>32</v>
      </c>
      <c r="AT76" s="33">
        <v>44.204999999999998</v>
      </c>
      <c r="AU76" s="29"/>
      <c r="AV76" s="30"/>
      <c r="AW76" s="31"/>
      <c r="AY76" s="32" t="s">
        <v>32</v>
      </c>
      <c r="AZ76" s="33">
        <v>48.606000000000002</v>
      </c>
      <c r="BA76" s="29"/>
      <c r="BB76" s="30"/>
      <c r="BC76" s="31"/>
    </row>
    <row r="77" spans="2:55" ht="15" customHeight="1" x14ac:dyDescent="0.25">
      <c r="B77" s="32" t="s">
        <v>150</v>
      </c>
      <c r="C77" s="32" t="s">
        <v>33</v>
      </c>
      <c r="D77" s="33">
        <v>45.094999999999999</v>
      </c>
      <c r="E77" s="29"/>
      <c r="F77" s="30"/>
      <c r="G77" s="31"/>
      <c r="I77" s="32" t="s">
        <v>33</v>
      </c>
      <c r="J77" s="33">
        <v>41.189</v>
      </c>
      <c r="K77" s="29"/>
      <c r="L77" s="30"/>
      <c r="M77" s="31"/>
      <c r="O77" s="32" t="s">
        <v>33</v>
      </c>
      <c r="P77" s="33">
        <v>43.723999999999997</v>
      </c>
      <c r="Q77" s="29"/>
      <c r="R77" s="30"/>
      <c r="S77" s="31"/>
      <c r="U77" s="32" t="s">
        <v>33</v>
      </c>
      <c r="V77" s="33">
        <v>50.661999999999999</v>
      </c>
      <c r="W77" s="29"/>
      <c r="X77" s="30"/>
      <c r="Y77" s="31"/>
      <c r="AA77" s="32" t="s">
        <v>33</v>
      </c>
      <c r="AB77" s="33">
        <v>50.975999999999999</v>
      </c>
      <c r="AC77" s="29"/>
      <c r="AD77" s="30"/>
      <c r="AE77" s="31"/>
      <c r="AG77" s="32" t="s">
        <v>33</v>
      </c>
      <c r="AH77" s="33">
        <v>43.962000000000003</v>
      </c>
      <c r="AI77" s="29"/>
      <c r="AJ77" s="30"/>
      <c r="AK77" s="31"/>
      <c r="AM77" s="32" t="s">
        <v>33</v>
      </c>
      <c r="AN77" s="33">
        <v>44.566000000000003</v>
      </c>
      <c r="AO77" s="29"/>
      <c r="AP77" s="30"/>
      <c r="AQ77" s="31"/>
      <c r="AS77" s="32" t="s">
        <v>33</v>
      </c>
      <c r="AT77" s="33">
        <v>46.43</v>
      </c>
      <c r="AU77" s="29"/>
      <c r="AV77" s="30"/>
      <c r="AW77" s="31"/>
      <c r="AY77" s="32" t="s">
        <v>33</v>
      </c>
      <c r="AZ77" s="33">
        <v>50.975999999999999</v>
      </c>
      <c r="BA77" s="29"/>
      <c r="BB77" s="30"/>
      <c r="BC77" s="31"/>
    </row>
    <row r="78" spans="2:55" ht="15" customHeight="1" x14ac:dyDescent="0.25">
      <c r="B78" s="32" t="s">
        <v>150</v>
      </c>
      <c r="C78" s="32" t="s">
        <v>39</v>
      </c>
      <c r="D78" s="33">
        <v>47.036999999999999</v>
      </c>
      <c r="E78" s="29"/>
      <c r="F78" s="30"/>
      <c r="G78" s="31"/>
      <c r="I78" s="32" t="s">
        <v>39</v>
      </c>
      <c r="J78" s="33">
        <v>42.807000000000002</v>
      </c>
      <c r="K78" s="29"/>
      <c r="L78" s="30"/>
      <c r="M78" s="31"/>
      <c r="O78" s="32" t="s">
        <v>39</v>
      </c>
      <c r="P78" s="33">
        <v>45.552999999999997</v>
      </c>
      <c r="Q78" s="29"/>
      <c r="R78" s="30"/>
      <c r="S78" s="31"/>
      <c r="U78" s="32" t="s">
        <v>39</v>
      </c>
      <c r="V78" s="33">
        <v>53.066000000000003</v>
      </c>
      <c r="W78" s="29"/>
      <c r="X78" s="30"/>
      <c r="Y78" s="31"/>
      <c r="AA78" s="32" t="s">
        <v>39</v>
      </c>
      <c r="AB78" s="33">
        <v>53.405000000000001</v>
      </c>
      <c r="AC78" s="29"/>
      <c r="AD78" s="30"/>
      <c r="AE78" s="31"/>
      <c r="AG78" s="32" t="s">
        <v>39</v>
      </c>
      <c r="AH78" s="33">
        <v>45.81</v>
      </c>
      <c r="AI78" s="29"/>
      <c r="AJ78" s="30"/>
      <c r="AK78" s="31"/>
      <c r="AM78" s="32" t="s">
        <v>39</v>
      </c>
      <c r="AN78" s="33">
        <v>46.463999999999999</v>
      </c>
      <c r="AO78" s="29"/>
      <c r="AP78" s="30"/>
      <c r="AQ78" s="31"/>
      <c r="AS78" s="32" t="s">
        <v>39</v>
      </c>
      <c r="AT78" s="33">
        <v>48.482999999999997</v>
      </c>
      <c r="AU78" s="29"/>
      <c r="AV78" s="30"/>
      <c r="AW78" s="31"/>
      <c r="AY78" s="32" t="s">
        <v>39</v>
      </c>
      <c r="AZ78" s="33">
        <v>53.405000000000001</v>
      </c>
      <c r="BA78" s="29"/>
      <c r="BB78" s="30"/>
      <c r="BC78" s="31"/>
    </row>
    <row r="79" spans="2:55" ht="15" customHeight="1" x14ac:dyDescent="0.25">
      <c r="B79" s="34" t="s">
        <v>150</v>
      </c>
      <c r="C79" s="34" t="s">
        <v>17</v>
      </c>
      <c r="D79" s="35"/>
      <c r="E79" s="36">
        <v>100</v>
      </c>
      <c r="F79" s="37">
        <v>0.1091</v>
      </c>
      <c r="G79" s="38">
        <v>31.472999999999999</v>
      </c>
      <c r="I79" s="34" t="s">
        <v>17</v>
      </c>
      <c r="J79" s="35"/>
      <c r="K79" s="36">
        <v>100</v>
      </c>
      <c r="L79" s="37">
        <v>8.9499999999999996E-2</v>
      </c>
      <c r="M79" s="38">
        <v>30.183</v>
      </c>
      <c r="O79" s="34" t="s">
        <v>17</v>
      </c>
      <c r="P79" s="35"/>
      <c r="Q79" s="36">
        <v>100</v>
      </c>
      <c r="R79" s="37">
        <v>9.5200000000000007E-2</v>
      </c>
      <c r="S79" s="38">
        <v>32.073999999999998</v>
      </c>
      <c r="U79" s="34" t="s">
        <v>17</v>
      </c>
      <c r="V79" s="35"/>
      <c r="W79" s="36">
        <v>100</v>
      </c>
      <c r="X79" s="37">
        <v>0.1106</v>
      </c>
      <c r="Y79" s="38">
        <v>37.277000000000001</v>
      </c>
      <c r="AA79" s="34" t="s">
        <v>17</v>
      </c>
      <c r="AB79" s="35"/>
      <c r="AC79" s="36">
        <v>100</v>
      </c>
      <c r="AD79" s="37">
        <v>0.1113</v>
      </c>
      <c r="AE79" s="38">
        <v>37.511000000000003</v>
      </c>
      <c r="AG79" s="34" t="s">
        <v>17</v>
      </c>
      <c r="AH79" s="35"/>
      <c r="AI79" s="36">
        <v>100</v>
      </c>
      <c r="AJ79" s="37">
        <v>9.5699999999999993E-2</v>
      </c>
      <c r="AK79" s="38">
        <v>32.256</v>
      </c>
      <c r="AM79" s="34" t="s">
        <v>17</v>
      </c>
      <c r="AN79" s="35"/>
      <c r="AO79" s="36">
        <v>100</v>
      </c>
      <c r="AP79" s="37">
        <v>9.7000000000000003E-2</v>
      </c>
      <c r="AQ79" s="38">
        <v>32.715000000000003</v>
      </c>
      <c r="AS79" s="34" t="s">
        <v>17</v>
      </c>
      <c r="AT79" s="35"/>
      <c r="AU79" s="36">
        <v>100</v>
      </c>
      <c r="AV79" s="37">
        <v>0.1012</v>
      </c>
      <c r="AW79" s="38">
        <v>34.103999999999999</v>
      </c>
      <c r="AY79" s="34" t="s">
        <v>17</v>
      </c>
      <c r="AZ79" s="35"/>
      <c r="BA79" s="36">
        <v>100</v>
      </c>
      <c r="BB79" s="37">
        <v>0.1113</v>
      </c>
      <c r="BC79" s="38">
        <v>37.511000000000003</v>
      </c>
    </row>
    <row r="80" spans="2:55" x14ac:dyDescent="0.25">
      <c r="B80" s="27" t="s">
        <v>40</v>
      </c>
      <c r="C80" s="27" t="s">
        <v>9</v>
      </c>
      <c r="D80" s="28">
        <v>33.573999999999998</v>
      </c>
      <c r="E80" s="29"/>
      <c r="F80" s="30"/>
      <c r="G80" s="31"/>
      <c r="I80" s="27" t="s">
        <v>9</v>
      </c>
      <c r="J80" s="28">
        <v>30.158000000000001</v>
      </c>
      <c r="K80" s="29"/>
      <c r="L80" s="30"/>
      <c r="M80" s="31"/>
      <c r="O80" s="27" t="s">
        <v>9</v>
      </c>
      <c r="P80" s="28">
        <v>32.375</v>
      </c>
      <c r="Q80" s="29"/>
      <c r="R80" s="30"/>
      <c r="S80" s="31"/>
      <c r="U80" s="27" t="s">
        <v>9</v>
      </c>
      <c r="V80" s="28">
        <v>38.442999999999998</v>
      </c>
      <c r="W80" s="29"/>
      <c r="X80" s="30"/>
      <c r="Y80" s="31"/>
      <c r="AA80" s="27" t="s">
        <v>9</v>
      </c>
      <c r="AB80" s="28">
        <v>38.716999999999999</v>
      </c>
      <c r="AC80" s="29"/>
      <c r="AD80" s="30"/>
      <c r="AE80" s="31"/>
      <c r="AG80" s="27" t="s">
        <v>9</v>
      </c>
      <c r="AH80" s="28">
        <v>32.582999999999998</v>
      </c>
      <c r="AI80" s="29"/>
      <c r="AJ80" s="30"/>
      <c r="AK80" s="31"/>
      <c r="AM80" s="27" t="s">
        <v>9</v>
      </c>
      <c r="AN80" s="28">
        <v>33.110999999999997</v>
      </c>
      <c r="AO80" s="29"/>
      <c r="AP80" s="30"/>
      <c r="AQ80" s="31"/>
      <c r="AS80" s="27" t="s">
        <v>9</v>
      </c>
      <c r="AT80" s="28">
        <v>34.741999999999997</v>
      </c>
      <c r="AU80" s="29"/>
      <c r="AV80" s="30"/>
      <c r="AW80" s="31"/>
      <c r="AY80" s="27" t="s">
        <v>9</v>
      </c>
      <c r="AZ80" s="28">
        <v>38.716999999999999</v>
      </c>
      <c r="BA80" s="29"/>
      <c r="BB80" s="30"/>
      <c r="BC80" s="31"/>
    </row>
    <row r="81" spans="1:55" x14ac:dyDescent="0.25">
      <c r="B81" s="32" t="s">
        <v>40</v>
      </c>
      <c r="C81" s="32" t="s">
        <v>16</v>
      </c>
      <c r="D81" s="33">
        <v>47.774000000000001</v>
      </c>
      <c r="E81" s="29"/>
      <c r="F81" s="30"/>
      <c r="G81" s="31"/>
      <c r="I81" s="32" t="s">
        <v>16</v>
      </c>
      <c r="J81" s="33">
        <v>43.305</v>
      </c>
      <c r="K81" s="29"/>
      <c r="L81" s="30"/>
      <c r="M81" s="31"/>
      <c r="O81" s="32" t="s">
        <v>16</v>
      </c>
      <c r="P81" s="33">
        <v>46.206000000000003</v>
      </c>
      <c r="Q81" s="29"/>
      <c r="R81" s="30"/>
      <c r="S81" s="31"/>
      <c r="U81" s="32" t="s">
        <v>16</v>
      </c>
      <c r="V81" s="33">
        <v>54.143000000000001</v>
      </c>
      <c r="W81" s="29"/>
      <c r="X81" s="30"/>
      <c r="Y81" s="31"/>
      <c r="AA81" s="32" t="s">
        <v>16</v>
      </c>
      <c r="AB81" s="33">
        <v>54.502000000000002</v>
      </c>
      <c r="AC81" s="29"/>
      <c r="AD81" s="30"/>
      <c r="AE81" s="31"/>
      <c r="AG81" s="32" t="s">
        <v>16</v>
      </c>
      <c r="AH81" s="33">
        <v>46.476999999999997</v>
      </c>
      <c r="AI81" s="29"/>
      <c r="AJ81" s="30"/>
      <c r="AK81" s="31"/>
      <c r="AM81" s="32" t="s">
        <v>16</v>
      </c>
      <c r="AN81" s="33">
        <v>47.167999999999999</v>
      </c>
      <c r="AO81" s="29"/>
      <c r="AP81" s="30"/>
      <c r="AQ81" s="31"/>
      <c r="AS81" s="32" t="s">
        <v>16</v>
      </c>
      <c r="AT81" s="33">
        <v>49.302</v>
      </c>
      <c r="AU81" s="29"/>
      <c r="AV81" s="30"/>
      <c r="AW81" s="31"/>
      <c r="AY81" s="32" t="s">
        <v>16</v>
      </c>
      <c r="AZ81" s="33">
        <v>54.502000000000002</v>
      </c>
      <c r="BA81" s="29"/>
      <c r="BB81" s="30"/>
      <c r="BC81" s="31"/>
    </row>
    <row r="82" spans="1:55" x14ac:dyDescent="0.25">
      <c r="B82" s="34" t="s">
        <v>40</v>
      </c>
      <c r="C82" s="34" t="s">
        <v>17</v>
      </c>
      <c r="D82" s="35"/>
      <c r="E82" s="36">
        <v>100</v>
      </c>
      <c r="F82" s="37">
        <v>0.1041</v>
      </c>
      <c r="G82" s="38">
        <v>32.158999999999999</v>
      </c>
      <c r="I82" s="34" t="s">
        <v>17</v>
      </c>
      <c r="J82" s="35"/>
      <c r="K82" s="36">
        <v>100</v>
      </c>
      <c r="L82" s="37">
        <v>7.9000000000000001E-2</v>
      </c>
      <c r="M82" s="38">
        <v>31.454999999999998</v>
      </c>
      <c r="O82" s="34" t="s">
        <v>17</v>
      </c>
      <c r="P82" s="35"/>
      <c r="Q82" s="36">
        <v>100</v>
      </c>
      <c r="R82" s="37">
        <v>8.43E-2</v>
      </c>
      <c r="S82" s="38">
        <v>33.561</v>
      </c>
      <c r="U82" s="34" t="s">
        <v>17</v>
      </c>
      <c r="V82" s="35"/>
      <c r="W82" s="36">
        <v>100</v>
      </c>
      <c r="X82" s="37">
        <v>9.8799999999999999E-2</v>
      </c>
      <c r="Y82" s="38">
        <v>39.323</v>
      </c>
      <c r="AA82" s="34" t="s">
        <v>17</v>
      </c>
      <c r="AB82" s="35"/>
      <c r="AC82" s="36">
        <v>100</v>
      </c>
      <c r="AD82" s="37">
        <v>9.9500000000000005E-2</v>
      </c>
      <c r="AE82" s="38">
        <v>39.576999999999998</v>
      </c>
      <c r="AG82" s="34" t="s">
        <v>17</v>
      </c>
      <c r="AH82" s="35"/>
      <c r="AI82" s="36">
        <v>100</v>
      </c>
      <c r="AJ82" s="37">
        <v>8.48E-2</v>
      </c>
      <c r="AK82" s="38">
        <v>33.756999999999998</v>
      </c>
      <c r="AM82" s="34" t="s">
        <v>17</v>
      </c>
      <c r="AN82" s="35"/>
      <c r="AO82" s="36">
        <v>100</v>
      </c>
      <c r="AP82" s="37">
        <v>8.6099999999999996E-2</v>
      </c>
      <c r="AQ82" s="38">
        <v>34.253</v>
      </c>
      <c r="AS82" s="34" t="s">
        <v>17</v>
      </c>
      <c r="AT82" s="35"/>
      <c r="AU82" s="36">
        <v>100</v>
      </c>
      <c r="AV82" s="37">
        <v>0.09</v>
      </c>
      <c r="AW82" s="38">
        <v>35.802</v>
      </c>
      <c r="AY82" s="34" t="s">
        <v>17</v>
      </c>
      <c r="AZ82" s="35"/>
      <c r="BA82" s="36">
        <v>100</v>
      </c>
      <c r="BB82" s="37">
        <v>9.9500000000000005E-2</v>
      </c>
      <c r="BC82" s="38">
        <v>39.576999999999998</v>
      </c>
    </row>
    <row r="83" spans="1:55" x14ac:dyDescent="0.25">
      <c r="A83" s="13"/>
      <c r="B83" s="40"/>
      <c r="C83" s="40"/>
      <c r="D83" s="41"/>
      <c r="E83" s="42"/>
      <c r="F83" s="43"/>
      <c r="G83" s="47"/>
      <c r="I83" s="13"/>
      <c r="J83" s="44"/>
      <c r="K83" s="45"/>
      <c r="L83" s="46"/>
      <c r="M83" s="46"/>
      <c r="O83" s="13"/>
      <c r="P83" s="44"/>
      <c r="Q83" s="45"/>
      <c r="R83" s="46"/>
      <c r="S83" s="46"/>
      <c r="T83" s="13"/>
      <c r="U83" s="13"/>
      <c r="V83" s="44"/>
      <c r="W83" s="45"/>
      <c r="X83" s="46"/>
      <c r="Y83" s="46"/>
      <c r="Z83" s="13"/>
      <c r="AA83" s="13"/>
      <c r="AB83" s="44"/>
      <c r="AC83" s="45"/>
      <c r="AD83" s="46"/>
      <c r="AE83" s="46"/>
      <c r="AG83" s="13"/>
      <c r="AH83" s="44"/>
      <c r="AI83" s="45"/>
      <c r="AJ83" s="46"/>
      <c r="AK83" s="46"/>
      <c r="AM83" s="13"/>
      <c r="AN83" s="44"/>
      <c r="AO83" s="45"/>
      <c r="AP83" s="46"/>
      <c r="AQ83" s="46"/>
      <c r="AR83" s="13"/>
      <c r="AS83" s="13"/>
      <c r="AT83" s="44"/>
      <c r="AU83" s="45"/>
      <c r="AV83" s="46"/>
      <c r="AW83" s="46"/>
      <c r="AX83" s="13"/>
      <c r="AY83" s="13"/>
      <c r="AZ83" s="44"/>
      <c r="BA83" s="45"/>
      <c r="BB83" s="46"/>
      <c r="BC83" s="46"/>
    </row>
    <row r="84" spans="1:55" x14ac:dyDescent="0.25">
      <c r="B84" s="215" t="s">
        <v>41</v>
      </c>
      <c r="C84" s="216"/>
      <c r="D84" s="216"/>
      <c r="E84" s="216"/>
      <c r="F84" s="216"/>
      <c r="G84" s="217"/>
      <c r="H84" s="195"/>
      <c r="I84" s="13"/>
      <c r="J84" s="13"/>
      <c r="K84" s="13"/>
      <c r="L84" s="13"/>
      <c r="M84" s="13"/>
      <c r="N84" s="21"/>
      <c r="O84" s="13"/>
      <c r="P84" s="13"/>
      <c r="Q84" s="13"/>
      <c r="R84" s="13"/>
      <c r="S84" s="13"/>
      <c r="T84" s="13"/>
      <c r="U84" s="13"/>
      <c r="V84" s="13"/>
      <c r="W84" s="13"/>
      <c r="X84" s="13"/>
      <c r="Y84" s="13"/>
      <c r="Z84" s="13"/>
      <c r="AA84" s="13"/>
      <c r="AB84" s="13"/>
      <c r="AC84" s="13"/>
      <c r="AD84" s="13"/>
      <c r="AE84" s="13"/>
      <c r="AG84" s="13"/>
      <c r="AH84" s="13"/>
      <c r="AI84" s="13"/>
      <c r="AJ84" s="13"/>
      <c r="AK84" s="13"/>
      <c r="AL84" s="21"/>
      <c r="AM84" s="13"/>
      <c r="AN84" s="13"/>
      <c r="AO84" s="13"/>
      <c r="AP84" s="13"/>
      <c r="AQ84" s="13"/>
      <c r="AR84" s="13"/>
      <c r="AS84" s="13"/>
      <c r="AT84" s="13"/>
      <c r="AU84" s="13"/>
      <c r="AV84" s="13"/>
      <c r="AW84" s="13"/>
      <c r="AX84" s="13"/>
      <c r="AY84" s="13"/>
      <c r="AZ84" s="13"/>
      <c r="BA84" s="13"/>
      <c r="BB84" s="13"/>
      <c r="BC84" s="13"/>
    </row>
    <row r="85" spans="1:55" x14ac:dyDescent="0.25">
      <c r="B85" s="27" t="s">
        <v>42</v>
      </c>
      <c r="C85" s="27" t="s">
        <v>9</v>
      </c>
      <c r="D85" s="28">
        <v>37.491</v>
      </c>
      <c r="E85" s="29"/>
      <c r="F85" s="30"/>
      <c r="G85" s="31"/>
      <c r="I85" s="27" t="s">
        <v>9</v>
      </c>
      <c r="J85" s="28">
        <v>35.049999999999997</v>
      </c>
      <c r="K85" s="192"/>
      <c r="L85" s="193"/>
      <c r="M85" s="194"/>
      <c r="O85" s="27" t="s">
        <v>9</v>
      </c>
      <c r="P85" s="28">
        <v>36.533000000000001</v>
      </c>
      <c r="Q85" s="192"/>
      <c r="R85" s="193"/>
      <c r="S85" s="194"/>
      <c r="U85" s="27" t="s">
        <v>9</v>
      </c>
      <c r="V85" s="28">
        <v>41.206000000000003</v>
      </c>
      <c r="W85" s="192"/>
      <c r="X85" s="193"/>
      <c r="Y85" s="194"/>
      <c r="AA85" s="27" t="s">
        <v>9</v>
      </c>
      <c r="AB85" s="28">
        <v>41.101999999999997</v>
      </c>
      <c r="AC85" s="192"/>
      <c r="AD85" s="193"/>
      <c r="AE85" s="194"/>
      <c r="AG85" s="27" t="s">
        <v>9</v>
      </c>
      <c r="AH85" s="28">
        <v>36.780999999999999</v>
      </c>
      <c r="AI85" s="192"/>
      <c r="AJ85" s="193"/>
      <c r="AK85" s="194"/>
      <c r="AM85" s="27" t="s">
        <v>9</v>
      </c>
      <c r="AN85" s="28">
        <v>37.344000000000001</v>
      </c>
      <c r="AO85" s="192"/>
      <c r="AP85" s="193"/>
      <c r="AQ85" s="194"/>
      <c r="AS85" s="27" t="s">
        <v>9</v>
      </c>
      <c r="AT85" s="28">
        <v>38.378999999999998</v>
      </c>
      <c r="AU85" s="192"/>
      <c r="AV85" s="193"/>
      <c r="AW85" s="194"/>
      <c r="AY85" s="27" t="s">
        <v>9</v>
      </c>
      <c r="AZ85" s="28">
        <v>41.101999999999997</v>
      </c>
      <c r="BA85" s="192"/>
      <c r="BB85" s="193"/>
      <c r="BC85" s="194"/>
    </row>
    <row r="86" spans="1:55" x14ac:dyDescent="0.25">
      <c r="B86" s="32" t="s">
        <v>42</v>
      </c>
      <c r="C86" s="32" t="s">
        <v>16</v>
      </c>
      <c r="D86" s="33">
        <v>48.395000000000003</v>
      </c>
      <c r="E86" s="29"/>
      <c r="F86" s="30"/>
      <c r="G86" s="31"/>
      <c r="I86" s="32" t="s">
        <v>16</v>
      </c>
      <c r="J86" s="33">
        <v>45.244999999999997</v>
      </c>
      <c r="K86" s="29"/>
      <c r="L86" s="30"/>
      <c r="M86" s="31"/>
      <c r="O86" s="32" t="s">
        <v>16</v>
      </c>
      <c r="P86" s="33">
        <v>47.158000000000001</v>
      </c>
      <c r="Q86" s="29"/>
      <c r="R86" s="30"/>
      <c r="S86" s="31"/>
      <c r="U86" s="32" t="s">
        <v>16</v>
      </c>
      <c r="V86" s="33">
        <v>53.19</v>
      </c>
      <c r="W86" s="29"/>
      <c r="X86" s="30"/>
      <c r="Y86" s="31"/>
      <c r="AA86" s="32" t="s">
        <v>16</v>
      </c>
      <c r="AB86" s="33">
        <v>53.055999999999997</v>
      </c>
      <c r="AC86" s="29"/>
      <c r="AD86" s="30"/>
      <c r="AE86" s="31"/>
      <c r="AG86" s="32" t="s">
        <v>16</v>
      </c>
      <c r="AH86" s="33">
        <v>47.478000000000002</v>
      </c>
      <c r="AI86" s="29"/>
      <c r="AJ86" s="30"/>
      <c r="AK86" s="31"/>
      <c r="AM86" s="32" t="s">
        <v>16</v>
      </c>
      <c r="AN86" s="33">
        <v>48.204999999999998</v>
      </c>
      <c r="AO86" s="29"/>
      <c r="AP86" s="30"/>
      <c r="AQ86" s="31"/>
      <c r="AS86" s="32" t="s">
        <v>16</v>
      </c>
      <c r="AT86" s="33">
        <v>49.542000000000002</v>
      </c>
      <c r="AU86" s="29"/>
      <c r="AV86" s="30"/>
      <c r="AW86" s="31"/>
      <c r="AY86" s="32" t="s">
        <v>16</v>
      </c>
      <c r="AZ86" s="33">
        <v>53.055999999999997</v>
      </c>
      <c r="BA86" s="29"/>
      <c r="BB86" s="30"/>
      <c r="BC86" s="31"/>
    </row>
    <row r="87" spans="1:55" x14ac:dyDescent="0.25">
      <c r="B87" s="34" t="s">
        <v>42</v>
      </c>
      <c r="C87" s="34" t="s">
        <v>17</v>
      </c>
      <c r="D87" s="35"/>
      <c r="E87" s="36">
        <v>100</v>
      </c>
      <c r="F87" s="37">
        <v>0.1338</v>
      </c>
      <c r="G87" s="38">
        <v>28.323899999999998</v>
      </c>
      <c r="I87" s="34" t="s">
        <v>17</v>
      </c>
      <c r="J87" s="35"/>
      <c r="K87" s="36">
        <v>100</v>
      </c>
      <c r="L87" s="37">
        <v>0.12509999999999999</v>
      </c>
      <c r="M87" s="38">
        <v>26.4786</v>
      </c>
      <c r="O87" s="34" t="s">
        <v>17</v>
      </c>
      <c r="P87" s="35"/>
      <c r="Q87" s="36">
        <v>100</v>
      </c>
      <c r="R87" s="37">
        <v>0.13039999999999999</v>
      </c>
      <c r="S87" s="38">
        <v>27.597300000000001</v>
      </c>
      <c r="U87" s="34" t="s">
        <v>17</v>
      </c>
      <c r="V87" s="35"/>
      <c r="W87" s="36">
        <v>100</v>
      </c>
      <c r="X87" s="37">
        <v>0.14710000000000001</v>
      </c>
      <c r="Y87" s="38">
        <v>31.123999999999999</v>
      </c>
      <c r="AA87" s="34" t="s">
        <v>17</v>
      </c>
      <c r="AB87" s="35"/>
      <c r="AC87" s="36">
        <v>100</v>
      </c>
      <c r="AD87" s="37">
        <v>0.1467</v>
      </c>
      <c r="AE87" s="38">
        <v>31.049700000000001</v>
      </c>
      <c r="AG87" s="34" t="s">
        <v>17</v>
      </c>
      <c r="AH87" s="35"/>
      <c r="AI87" s="36">
        <v>100</v>
      </c>
      <c r="AJ87" s="37">
        <v>0.1313</v>
      </c>
      <c r="AK87" s="38">
        <v>27.7818</v>
      </c>
      <c r="AM87" s="34" t="s">
        <v>17</v>
      </c>
      <c r="AN87" s="35"/>
      <c r="AO87" s="36">
        <v>100</v>
      </c>
      <c r="AP87" s="37">
        <v>0.1333</v>
      </c>
      <c r="AQ87" s="38">
        <v>28.2089</v>
      </c>
      <c r="AS87" s="34" t="s">
        <v>17</v>
      </c>
      <c r="AT87" s="35"/>
      <c r="AU87" s="36">
        <v>100</v>
      </c>
      <c r="AV87" s="37">
        <v>0.13700000000000001</v>
      </c>
      <c r="AW87" s="38">
        <v>28.990600000000001</v>
      </c>
      <c r="AY87" s="34" t="s">
        <v>17</v>
      </c>
      <c r="AZ87" s="35"/>
      <c r="BA87" s="36">
        <v>100</v>
      </c>
      <c r="BB87" s="37">
        <v>0.1467</v>
      </c>
      <c r="BC87" s="38">
        <v>31.049700000000001</v>
      </c>
    </row>
    <row r="88" spans="1:55" x14ac:dyDescent="0.25">
      <c r="B88" s="27" t="s">
        <v>43</v>
      </c>
      <c r="C88" s="27" t="s">
        <v>9</v>
      </c>
      <c r="D88" s="28">
        <v>45.343000000000004</v>
      </c>
      <c r="E88" s="29"/>
      <c r="F88" s="30"/>
      <c r="G88" s="31"/>
      <c r="I88" s="27" t="s">
        <v>9</v>
      </c>
      <c r="J88" s="28">
        <v>42.390999999999998</v>
      </c>
      <c r="K88" s="29"/>
      <c r="L88" s="30"/>
      <c r="M88" s="31"/>
      <c r="O88" s="27" t="s">
        <v>9</v>
      </c>
      <c r="P88" s="28">
        <v>44.183999999999997</v>
      </c>
      <c r="Q88" s="29"/>
      <c r="R88" s="30"/>
      <c r="S88" s="31"/>
      <c r="U88" s="27" t="s">
        <v>9</v>
      </c>
      <c r="V88" s="28">
        <v>49.835999999999999</v>
      </c>
      <c r="W88" s="29"/>
      <c r="X88" s="30"/>
      <c r="Y88" s="31"/>
      <c r="AA88" s="27" t="s">
        <v>9</v>
      </c>
      <c r="AB88" s="28">
        <v>49.71</v>
      </c>
      <c r="AC88" s="29"/>
      <c r="AD88" s="30"/>
      <c r="AE88" s="31"/>
      <c r="AG88" s="27" t="s">
        <v>9</v>
      </c>
      <c r="AH88" s="28">
        <v>44.484000000000002</v>
      </c>
      <c r="AI88" s="29"/>
      <c r="AJ88" s="30"/>
      <c r="AK88" s="31"/>
      <c r="AM88" s="27" t="s">
        <v>9</v>
      </c>
      <c r="AN88" s="28">
        <v>45.164999999999999</v>
      </c>
      <c r="AO88" s="29"/>
      <c r="AP88" s="30"/>
      <c r="AQ88" s="31"/>
      <c r="AS88" s="27" t="s">
        <v>9</v>
      </c>
      <c r="AT88" s="28">
        <v>46.417000000000002</v>
      </c>
      <c r="AU88" s="29"/>
      <c r="AV88" s="30"/>
      <c r="AW88" s="31"/>
      <c r="AY88" s="27" t="s">
        <v>9</v>
      </c>
      <c r="AZ88" s="28">
        <v>49.71</v>
      </c>
      <c r="BA88" s="29"/>
      <c r="BB88" s="30"/>
      <c r="BC88" s="31"/>
    </row>
    <row r="89" spans="1:55" x14ac:dyDescent="0.25">
      <c r="B89" s="32" t="s">
        <v>43</v>
      </c>
      <c r="C89" s="32" t="s">
        <v>16</v>
      </c>
      <c r="D89" s="33">
        <v>58.372999999999998</v>
      </c>
      <c r="E89" s="29"/>
      <c r="F89" s="30"/>
      <c r="G89" s="31"/>
      <c r="I89" s="32" t="s">
        <v>16</v>
      </c>
      <c r="J89" s="33">
        <v>54.573</v>
      </c>
      <c r="K89" s="29"/>
      <c r="L89" s="30"/>
      <c r="M89" s="31"/>
      <c r="O89" s="32" t="s">
        <v>16</v>
      </c>
      <c r="P89" s="33">
        <v>56.881</v>
      </c>
      <c r="Q89" s="29"/>
      <c r="R89" s="30"/>
      <c r="S89" s="31"/>
      <c r="U89" s="32" t="s">
        <v>16</v>
      </c>
      <c r="V89" s="33">
        <v>64.156999999999996</v>
      </c>
      <c r="W89" s="29"/>
      <c r="X89" s="30"/>
      <c r="Y89" s="31"/>
      <c r="AA89" s="32" t="s">
        <v>16</v>
      </c>
      <c r="AB89" s="33">
        <v>63.994999999999997</v>
      </c>
      <c r="AC89" s="29"/>
      <c r="AD89" s="30"/>
      <c r="AE89" s="31"/>
      <c r="AG89" s="32" t="s">
        <v>16</v>
      </c>
      <c r="AH89" s="33">
        <v>57.267000000000003</v>
      </c>
      <c r="AI89" s="29"/>
      <c r="AJ89" s="30"/>
      <c r="AK89" s="31"/>
      <c r="AM89" s="32" t="s">
        <v>16</v>
      </c>
      <c r="AN89" s="33">
        <v>58.143999999999998</v>
      </c>
      <c r="AO89" s="29"/>
      <c r="AP89" s="30"/>
      <c r="AQ89" s="31"/>
      <c r="AS89" s="32" t="s">
        <v>16</v>
      </c>
      <c r="AT89" s="33">
        <v>59.756</v>
      </c>
      <c r="AU89" s="29"/>
      <c r="AV89" s="30"/>
      <c r="AW89" s="31"/>
      <c r="AY89" s="32" t="s">
        <v>16</v>
      </c>
      <c r="AZ89" s="33">
        <v>63.994999999999997</v>
      </c>
      <c r="BA89" s="29"/>
      <c r="BB89" s="30"/>
      <c r="BC89" s="31"/>
    </row>
    <row r="90" spans="1:55" x14ac:dyDescent="0.25">
      <c r="B90" s="34" t="s">
        <v>43</v>
      </c>
      <c r="C90" s="34" t="s">
        <v>17</v>
      </c>
      <c r="D90" s="35"/>
      <c r="E90" s="36">
        <v>100</v>
      </c>
      <c r="F90" s="37">
        <v>0.14599999999999999</v>
      </c>
      <c r="G90" s="38">
        <v>36.475299999999997</v>
      </c>
      <c r="I90" s="34" t="s">
        <v>17</v>
      </c>
      <c r="J90" s="35"/>
      <c r="K90" s="36">
        <v>100</v>
      </c>
      <c r="L90" s="37">
        <v>0.13650000000000001</v>
      </c>
      <c r="M90" s="38">
        <v>34.100299999999997</v>
      </c>
      <c r="O90" s="34" t="s">
        <v>17</v>
      </c>
      <c r="P90" s="35"/>
      <c r="Q90" s="36">
        <v>100</v>
      </c>
      <c r="R90" s="37">
        <v>0.14230000000000001</v>
      </c>
      <c r="S90" s="38">
        <v>35.538600000000002</v>
      </c>
      <c r="U90" s="34" t="s">
        <v>17</v>
      </c>
      <c r="V90" s="35"/>
      <c r="W90" s="36">
        <v>100</v>
      </c>
      <c r="X90" s="37">
        <v>0.1605</v>
      </c>
      <c r="Y90" s="38">
        <v>40.084400000000002</v>
      </c>
      <c r="AA90" s="34" t="s">
        <v>17</v>
      </c>
      <c r="AB90" s="35"/>
      <c r="AC90" s="36">
        <v>100</v>
      </c>
      <c r="AD90" s="37">
        <v>0.16009999999999999</v>
      </c>
      <c r="AE90" s="38">
        <v>39.982399999999998</v>
      </c>
      <c r="AG90" s="34" t="s">
        <v>17</v>
      </c>
      <c r="AH90" s="35"/>
      <c r="AI90" s="36">
        <v>100</v>
      </c>
      <c r="AJ90" s="37">
        <v>0.14319999999999999</v>
      </c>
      <c r="AK90" s="38">
        <v>35.789200000000001</v>
      </c>
      <c r="AM90" s="34" t="s">
        <v>17</v>
      </c>
      <c r="AN90" s="35"/>
      <c r="AO90" s="36">
        <v>100</v>
      </c>
      <c r="AP90" s="37">
        <v>0.1454</v>
      </c>
      <c r="AQ90" s="38">
        <v>36.336199999999998</v>
      </c>
      <c r="AS90" s="34" t="s">
        <v>17</v>
      </c>
      <c r="AT90" s="35"/>
      <c r="AU90" s="36">
        <v>100</v>
      </c>
      <c r="AV90" s="37">
        <v>0.14949999999999999</v>
      </c>
      <c r="AW90" s="38">
        <v>37.333500000000001</v>
      </c>
      <c r="AY90" s="34" t="s">
        <v>17</v>
      </c>
      <c r="AZ90" s="35"/>
      <c r="BA90" s="36">
        <v>100</v>
      </c>
      <c r="BB90" s="37">
        <v>0.16009999999999999</v>
      </c>
      <c r="BC90" s="38">
        <v>39.982399999999998</v>
      </c>
    </row>
    <row r="91" spans="1:55" x14ac:dyDescent="0.25">
      <c r="A91" s="13"/>
      <c r="B91" s="40"/>
      <c r="C91" s="40"/>
      <c r="D91" s="41"/>
      <c r="E91" s="42"/>
      <c r="F91" s="43"/>
      <c r="G91" s="43"/>
      <c r="H91" s="13"/>
      <c r="I91" s="13"/>
      <c r="J91" s="44"/>
      <c r="K91" s="45"/>
      <c r="L91" s="46"/>
      <c r="M91" s="46"/>
      <c r="O91" s="13"/>
      <c r="P91" s="44"/>
      <c r="Q91" s="45"/>
      <c r="R91" s="46"/>
      <c r="S91" s="46"/>
      <c r="T91" s="13"/>
      <c r="U91" s="13"/>
      <c r="V91" s="44"/>
      <c r="W91" s="45"/>
      <c r="X91" s="46"/>
      <c r="Y91" s="46"/>
      <c r="Z91" s="13"/>
      <c r="AA91" s="13"/>
      <c r="AB91" s="44"/>
      <c r="AC91" s="45"/>
      <c r="AD91" s="46"/>
      <c r="AE91" s="46"/>
      <c r="AG91" s="13"/>
      <c r="AH91" s="44"/>
      <c r="AI91" s="45"/>
      <c r="AJ91" s="46"/>
      <c r="AK91" s="46"/>
      <c r="AM91" s="13"/>
      <c r="AN91" s="44"/>
      <c r="AO91" s="45"/>
      <c r="AP91" s="46"/>
      <c r="AQ91" s="46"/>
      <c r="AR91" s="13"/>
      <c r="AS91" s="13"/>
      <c r="AT91" s="44"/>
      <c r="AU91" s="45"/>
      <c r="AV91" s="46"/>
      <c r="AW91" s="46"/>
      <c r="AX91" s="13"/>
      <c r="AY91" s="13"/>
      <c r="AZ91" s="44"/>
      <c r="BA91" s="45"/>
      <c r="BB91" s="46"/>
      <c r="BC91" s="46"/>
    </row>
    <row r="92" spans="1:55" x14ac:dyDescent="0.25">
      <c r="B92" s="215" t="s">
        <v>44</v>
      </c>
      <c r="C92" s="216"/>
      <c r="D92" s="216"/>
      <c r="E92" s="216"/>
      <c r="F92" s="216"/>
      <c r="G92" s="217"/>
      <c r="I92" s="13"/>
      <c r="J92" s="13"/>
      <c r="K92" s="13"/>
      <c r="L92" s="13"/>
      <c r="M92" s="13"/>
      <c r="N92" s="21"/>
      <c r="O92" s="13"/>
      <c r="P92" s="13"/>
      <c r="Q92" s="13"/>
      <c r="R92" s="13"/>
      <c r="S92" s="13"/>
      <c r="T92" s="13"/>
      <c r="U92" s="13"/>
      <c r="V92" s="13"/>
      <c r="W92" s="13"/>
      <c r="X92" s="13"/>
      <c r="Y92" s="13"/>
      <c r="Z92" s="13"/>
      <c r="AA92" s="13"/>
      <c r="AB92" s="13"/>
      <c r="AC92" s="13"/>
      <c r="AD92" s="13"/>
      <c r="AE92" s="13"/>
      <c r="AG92" s="13"/>
      <c r="AH92" s="13"/>
      <c r="AI92" s="13"/>
      <c r="AJ92" s="13"/>
      <c r="AK92" s="13"/>
      <c r="AL92" s="21"/>
      <c r="AM92" s="13"/>
      <c r="AN92" s="13"/>
      <c r="AO92" s="13"/>
      <c r="AP92" s="13"/>
      <c r="AQ92" s="13"/>
      <c r="AR92" s="13"/>
      <c r="AS92" s="13"/>
      <c r="AT92" s="13"/>
      <c r="AU92" s="13"/>
      <c r="AV92" s="13"/>
      <c r="AW92" s="13"/>
      <c r="AX92" s="13"/>
      <c r="AY92" s="13"/>
      <c r="AZ92" s="13"/>
      <c r="BA92" s="13"/>
      <c r="BB92" s="13"/>
      <c r="BC92" s="13"/>
    </row>
    <row r="93" spans="1:55" x14ac:dyDescent="0.25">
      <c r="B93" s="48" t="s">
        <v>45</v>
      </c>
      <c r="C93" s="48" t="s">
        <v>9</v>
      </c>
      <c r="D93" s="28">
        <v>69.388999999999996</v>
      </c>
      <c r="E93" s="49"/>
      <c r="F93" s="50"/>
      <c r="G93" s="51"/>
      <c r="I93" s="48" t="s">
        <v>9</v>
      </c>
      <c r="J93" s="28">
        <v>64.872</v>
      </c>
      <c r="K93" s="49"/>
      <c r="L93" s="50"/>
      <c r="M93" s="51"/>
      <c r="O93" s="48" t="s">
        <v>9</v>
      </c>
      <c r="P93" s="28">
        <v>67.616</v>
      </c>
      <c r="Q93" s="49"/>
      <c r="R93" s="50"/>
      <c r="S93" s="51"/>
      <c r="U93" s="48" t="s">
        <v>9</v>
      </c>
      <c r="V93" s="28">
        <v>76.263999999999996</v>
      </c>
      <c r="W93" s="49"/>
      <c r="X93" s="50"/>
      <c r="Y93" s="51"/>
      <c r="AA93" s="48" t="s">
        <v>9</v>
      </c>
      <c r="AB93" s="28">
        <v>76.072000000000003</v>
      </c>
      <c r="AC93" s="49"/>
      <c r="AD93" s="50"/>
      <c r="AE93" s="51"/>
      <c r="AG93" s="48" t="s">
        <v>9</v>
      </c>
      <c r="AH93" s="28">
        <v>68.073999999999998</v>
      </c>
      <c r="AI93" s="49"/>
      <c r="AJ93" s="50"/>
      <c r="AK93" s="51"/>
      <c r="AM93" s="48" t="s">
        <v>9</v>
      </c>
      <c r="AN93" s="28">
        <v>69.117000000000004</v>
      </c>
      <c r="AO93" s="49"/>
      <c r="AP93" s="50"/>
      <c r="AQ93" s="51"/>
      <c r="AS93" s="48" t="s">
        <v>9</v>
      </c>
      <c r="AT93" s="28">
        <v>71.033000000000001</v>
      </c>
      <c r="AU93" s="49"/>
      <c r="AV93" s="50"/>
      <c r="AW93" s="51"/>
      <c r="AY93" s="48" t="s">
        <v>9</v>
      </c>
      <c r="AZ93" s="28">
        <v>76.072000000000003</v>
      </c>
      <c r="BA93" s="49"/>
      <c r="BB93" s="50"/>
      <c r="BC93" s="51"/>
    </row>
    <row r="94" spans="1:55" x14ac:dyDescent="0.25">
      <c r="B94" s="52" t="s">
        <v>45</v>
      </c>
      <c r="C94" s="52" t="s">
        <v>16</v>
      </c>
      <c r="D94" s="33">
        <v>90.447000000000003</v>
      </c>
      <c r="E94" s="53"/>
      <c r="F94" s="54"/>
      <c r="G94" s="55"/>
      <c r="I94" s="52" t="s">
        <v>16</v>
      </c>
      <c r="J94" s="33">
        <v>84.558999999999997</v>
      </c>
      <c r="K94" s="53"/>
      <c r="L94" s="54"/>
      <c r="M94" s="55"/>
      <c r="O94" s="52" t="s">
        <v>16</v>
      </c>
      <c r="P94" s="33">
        <v>88.135999999999996</v>
      </c>
      <c r="Q94" s="53"/>
      <c r="R94" s="54"/>
      <c r="S94" s="55"/>
      <c r="U94" s="52" t="s">
        <v>16</v>
      </c>
      <c r="V94" s="33">
        <v>99.409000000000006</v>
      </c>
      <c r="W94" s="53"/>
      <c r="X94" s="54"/>
      <c r="Y94" s="55"/>
      <c r="AA94" s="52" t="s">
        <v>16</v>
      </c>
      <c r="AB94" s="33">
        <v>99.158000000000001</v>
      </c>
      <c r="AC94" s="53"/>
      <c r="AD94" s="54"/>
      <c r="AE94" s="55"/>
      <c r="AG94" s="52" t="s">
        <v>16</v>
      </c>
      <c r="AH94" s="33">
        <v>88.733000000000004</v>
      </c>
      <c r="AI94" s="53"/>
      <c r="AJ94" s="54"/>
      <c r="AK94" s="55"/>
      <c r="AM94" s="52" t="s">
        <v>16</v>
      </c>
      <c r="AN94" s="33">
        <v>90.091999999999999</v>
      </c>
      <c r="AO94" s="53"/>
      <c r="AP94" s="54"/>
      <c r="AQ94" s="55"/>
      <c r="AS94" s="52" t="s">
        <v>16</v>
      </c>
      <c r="AT94" s="33">
        <v>92.59</v>
      </c>
      <c r="AU94" s="53"/>
      <c r="AV94" s="54"/>
      <c r="AW94" s="55"/>
      <c r="AY94" s="52" t="s">
        <v>16</v>
      </c>
      <c r="AZ94" s="33">
        <v>99.158000000000001</v>
      </c>
      <c r="BA94" s="53"/>
      <c r="BB94" s="54"/>
      <c r="BC94" s="55"/>
    </row>
    <row r="95" spans="1:55" x14ac:dyDescent="0.25">
      <c r="B95" s="56" t="s">
        <v>45</v>
      </c>
      <c r="C95" s="56" t="s">
        <v>46</v>
      </c>
      <c r="D95" s="33">
        <v>107.11799999999999</v>
      </c>
      <c r="E95" s="53"/>
      <c r="F95" s="54"/>
      <c r="G95" s="55"/>
      <c r="I95" s="56" t="s">
        <v>46</v>
      </c>
      <c r="J95" s="33">
        <v>100.145</v>
      </c>
      <c r="K95" s="53"/>
      <c r="L95" s="54"/>
      <c r="M95" s="55"/>
      <c r="O95" s="56" t="s">
        <v>46</v>
      </c>
      <c r="P95" s="33">
        <v>104.381</v>
      </c>
      <c r="Q95" s="53"/>
      <c r="R95" s="54"/>
      <c r="S95" s="55"/>
      <c r="U95" s="56" t="s">
        <v>46</v>
      </c>
      <c r="V95" s="33">
        <v>117.732</v>
      </c>
      <c r="W95" s="53"/>
      <c r="X95" s="54"/>
      <c r="Y95" s="55"/>
      <c r="AA95" s="56" t="s">
        <v>46</v>
      </c>
      <c r="AB95" s="33">
        <v>117.435</v>
      </c>
      <c r="AC95" s="53"/>
      <c r="AD95" s="54"/>
      <c r="AE95" s="55"/>
      <c r="AG95" s="56" t="s">
        <v>46</v>
      </c>
      <c r="AH95" s="33">
        <v>105.08799999999999</v>
      </c>
      <c r="AI95" s="53"/>
      <c r="AJ95" s="54"/>
      <c r="AK95" s="55"/>
      <c r="AM95" s="56" t="s">
        <v>46</v>
      </c>
      <c r="AN95" s="33">
        <v>106.69799999999999</v>
      </c>
      <c r="AO95" s="53"/>
      <c r="AP95" s="54"/>
      <c r="AQ95" s="55"/>
      <c r="AS95" s="56" t="s">
        <v>46</v>
      </c>
      <c r="AT95" s="33">
        <v>109.65600000000001</v>
      </c>
      <c r="AU95" s="53"/>
      <c r="AV95" s="54"/>
      <c r="AW95" s="55"/>
      <c r="AY95" s="56" t="s">
        <v>46</v>
      </c>
      <c r="AZ95" s="33">
        <v>117.435</v>
      </c>
      <c r="BA95" s="53"/>
      <c r="BB95" s="54"/>
      <c r="BC95" s="55"/>
    </row>
    <row r="96" spans="1:55" x14ac:dyDescent="0.25">
      <c r="B96" s="57" t="s">
        <v>45</v>
      </c>
      <c r="C96" s="57" t="s">
        <v>47</v>
      </c>
      <c r="D96" s="35">
        <v>144.81700000000001</v>
      </c>
      <c r="E96" s="58"/>
      <c r="F96" s="59"/>
      <c r="G96" s="60"/>
      <c r="I96" s="57" t="s">
        <v>47</v>
      </c>
      <c r="J96" s="35">
        <v>135.38999999999999</v>
      </c>
      <c r="K96" s="58"/>
      <c r="L96" s="59"/>
      <c r="M96" s="60"/>
      <c r="O96" s="57" t="s">
        <v>47</v>
      </c>
      <c r="P96" s="35">
        <v>141.11699999999999</v>
      </c>
      <c r="Q96" s="58"/>
      <c r="R96" s="59"/>
      <c r="S96" s="60"/>
      <c r="U96" s="57" t="s">
        <v>47</v>
      </c>
      <c r="V96" s="35">
        <v>159.166</v>
      </c>
      <c r="W96" s="58"/>
      <c r="X96" s="59"/>
      <c r="Y96" s="60"/>
      <c r="AA96" s="57" t="s">
        <v>47</v>
      </c>
      <c r="AB96" s="35">
        <v>158.76400000000001</v>
      </c>
      <c r="AC96" s="58"/>
      <c r="AD96" s="59"/>
      <c r="AE96" s="60"/>
      <c r="AG96" s="57" t="s">
        <v>47</v>
      </c>
      <c r="AH96" s="35">
        <v>142.07300000000001</v>
      </c>
      <c r="AI96" s="58"/>
      <c r="AJ96" s="59"/>
      <c r="AK96" s="60"/>
      <c r="AM96" s="57" t="s">
        <v>47</v>
      </c>
      <c r="AN96" s="35">
        <v>144.249</v>
      </c>
      <c r="AO96" s="58"/>
      <c r="AP96" s="59"/>
      <c r="AQ96" s="60"/>
      <c r="AS96" s="57" t="s">
        <v>47</v>
      </c>
      <c r="AT96" s="35">
        <v>148.249</v>
      </c>
      <c r="AU96" s="58"/>
      <c r="AV96" s="59"/>
      <c r="AW96" s="60"/>
      <c r="AY96" s="57" t="s">
        <v>47</v>
      </c>
      <c r="AZ96" s="35">
        <v>158.76400000000001</v>
      </c>
      <c r="BA96" s="58"/>
      <c r="BB96" s="59"/>
      <c r="BC96" s="60"/>
    </row>
    <row r="97" spans="2:55" x14ac:dyDescent="0.25">
      <c r="B97" s="48" t="s">
        <v>48</v>
      </c>
      <c r="C97" s="48" t="s">
        <v>9</v>
      </c>
      <c r="D97" s="28">
        <v>64.293000000000006</v>
      </c>
      <c r="E97" s="53"/>
      <c r="F97" s="54"/>
      <c r="G97" s="55"/>
      <c r="I97" s="48" t="s">
        <v>9</v>
      </c>
      <c r="J97" s="28">
        <v>60.107999999999997</v>
      </c>
      <c r="K97" s="53"/>
      <c r="L97" s="54"/>
      <c r="M97" s="55"/>
      <c r="O97" s="48" t="s">
        <v>9</v>
      </c>
      <c r="P97" s="28">
        <v>62.65</v>
      </c>
      <c r="Q97" s="53"/>
      <c r="R97" s="54"/>
      <c r="S97" s="55"/>
      <c r="U97" s="48" t="s">
        <v>9</v>
      </c>
      <c r="V97" s="28">
        <v>70.662999999999997</v>
      </c>
      <c r="W97" s="53"/>
      <c r="X97" s="54"/>
      <c r="Y97" s="55"/>
      <c r="AA97" s="48" t="s">
        <v>9</v>
      </c>
      <c r="AB97" s="28">
        <v>70.484999999999999</v>
      </c>
      <c r="AC97" s="53"/>
      <c r="AD97" s="54"/>
      <c r="AE97" s="55"/>
      <c r="AG97" s="48" t="s">
        <v>9</v>
      </c>
      <c r="AH97" s="28">
        <v>63.075000000000003</v>
      </c>
      <c r="AI97" s="53"/>
      <c r="AJ97" s="54"/>
      <c r="AK97" s="55"/>
      <c r="AM97" s="48" t="s">
        <v>9</v>
      </c>
      <c r="AN97" s="28">
        <v>64.040999999999997</v>
      </c>
      <c r="AO97" s="53"/>
      <c r="AP97" s="54"/>
      <c r="AQ97" s="55"/>
      <c r="AS97" s="48" t="s">
        <v>9</v>
      </c>
      <c r="AT97" s="28">
        <v>65.816000000000003</v>
      </c>
      <c r="AU97" s="53"/>
      <c r="AV97" s="54"/>
      <c r="AW97" s="55"/>
      <c r="AY97" s="48" t="s">
        <v>9</v>
      </c>
      <c r="AZ97" s="28">
        <v>70.484999999999999</v>
      </c>
      <c r="BA97" s="53"/>
      <c r="BB97" s="54"/>
      <c r="BC97" s="55"/>
    </row>
    <row r="98" spans="2:55" x14ac:dyDescent="0.25">
      <c r="B98" s="52" t="s">
        <v>48</v>
      </c>
      <c r="C98" s="52" t="s">
        <v>16</v>
      </c>
      <c r="D98" s="33">
        <v>83.762</v>
      </c>
      <c r="E98" s="53"/>
      <c r="F98" s="54"/>
      <c r="G98" s="55"/>
      <c r="I98" s="52" t="s">
        <v>16</v>
      </c>
      <c r="J98" s="33">
        <v>78.308999999999997</v>
      </c>
      <c r="K98" s="53"/>
      <c r="L98" s="54"/>
      <c r="M98" s="55"/>
      <c r="O98" s="52" t="s">
        <v>16</v>
      </c>
      <c r="P98" s="33">
        <v>81.622</v>
      </c>
      <c r="Q98" s="53"/>
      <c r="R98" s="54"/>
      <c r="S98" s="55"/>
      <c r="U98" s="52" t="s">
        <v>16</v>
      </c>
      <c r="V98" s="33">
        <v>92.061999999999998</v>
      </c>
      <c r="W98" s="53"/>
      <c r="X98" s="54"/>
      <c r="Y98" s="55"/>
      <c r="AA98" s="52" t="s">
        <v>16</v>
      </c>
      <c r="AB98" s="33">
        <v>91.828999999999994</v>
      </c>
      <c r="AC98" s="53"/>
      <c r="AD98" s="54"/>
      <c r="AE98" s="55"/>
      <c r="AG98" s="52" t="s">
        <v>16</v>
      </c>
      <c r="AH98" s="33">
        <v>82.174999999999997</v>
      </c>
      <c r="AI98" s="53"/>
      <c r="AJ98" s="54"/>
      <c r="AK98" s="55"/>
      <c r="AM98" s="52" t="s">
        <v>16</v>
      </c>
      <c r="AN98" s="33">
        <v>83.433000000000007</v>
      </c>
      <c r="AO98" s="53"/>
      <c r="AP98" s="54"/>
      <c r="AQ98" s="55"/>
      <c r="AS98" s="52" t="s">
        <v>16</v>
      </c>
      <c r="AT98" s="33">
        <v>85.747</v>
      </c>
      <c r="AU98" s="53"/>
      <c r="AV98" s="54"/>
      <c r="AW98" s="55"/>
      <c r="AY98" s="52" t="s">
        <v>16</v>
      </c>
      <c r="AZ98" s="33">
        <v>91.828999999999994</v>
      </c>
      <c r="BA98" s="53"/>
      <c r="BB98" s="54"/>
      <c r="BC98" s="55"/>
    </row>
    <row r="99" spans="2:55" x14ac:dyDescent="0.25">
      <c r="B99" s="56" t="s">
        <v>48</v>
      </c>
      <c r="C99" s="56" t="s">
        <v>46</v>
      </c>
      <c r="D99" s="33">
        <v>102.38800000000001</v>
      </c>
      <c r="E99" s="53"/>
      <c r="F99" s="54"/>
      <c r="G99" s="55"/>
      <c r="I99" s="56" t="s">
        <v>46</v>
      </c>
      <c r="J99" s="33">
        <v>95.722999999999999</v>
      </c>
      <c r="K99" s="53"/>
      <c r="L99" s="54"/>
      <c r="M99" s="55"/>
      <c r="O99" s="56" t="s">
        <v>46</v>
      </c>
      <c r="P99" s="33">
        <v>99.772000000000006</v>
      </c>
      <c r="Q99" s="53"/>
      <c r="R99" s="54"/>
      <c r="S99" s="55"/>
      <c r="U99" s="56" t="s">
        <v>46</v>
      </c>
      <c r="V99" s="33">
        <v>112.533</v>
      </c>
      <c r="W99" s="53"/>
      <c r="X99" s="54"/>
      <c r="Y99" s="55"/>
      <c r="AA99" s="56" t="s">
        <v>46</v>
      </c>
      <c r="AB99" s="33">
        <v>112.249</v>
      </c>
      <c r="AC99" s="53"/>
      <c r="AD99" s="54"/>
      <c r="AE99" s="55"/>
      <c r="AG99" s="56" t="s">
        <v>46</v>
      </c>
      <c r="AH99" s="33">
        <v>100.44799999999999</v>
      </c>
      <c r="AI99" s="53"/>
      <c r="AJ99" s="54"/>
      <c r="AK99" s="55"/>
      <c r="AM99" s="56" t="s">
        <v>46</v>
      </c>
      <c r="AN99" s="33">
        <v>101.986</v>
      </c>
      <c r="AO99" s="53"/>
      <c r="AP99" s="54"/>
      <c r="AQ99" s="55"/>
      <c r="AS99" s="56" t="s">
        <v>46</v>
      </c>
      <c r="AT99" s="33">
        <v>104.81399999999999</v>
      </c>
      <c r="AU99" s="53"/>
      <c r="AV99" s="54"/>
      <c r="AW99" s="55"/>
      <c r="AY99" s="56" t="s">
        <v>46</v>
      </c>
      <c r="AZ99" s="33">
        <v>112.249</v>
      </c>
      <c r="BA99" s="53"/>
      <c r="BB99" s="54"/>
      <c r="BC99" s="55"/>
    </row>
    <row r="100" spans="2:55" x14ac:dyDescent="0.25">
      <c r="B100" s="57" t="s">
        <v>48</v>
      </c>
      <c r="C100" s="57" t="s">
        <v>47</v>
      </c>
      <c r="D100" s="35">
        <v>140.15299999999999</v>
      </c>
      <c r="E100" s="58"/>
      <c r="F100" s="59"/>
      <c r="G100" s="60"/>
      <c r="I100" s="57" t="s">
        <v>47</v>
      </c>
      <c r="J100" s="35">
        <v>131.03</v>
      </c>
      <c r="K100" s="58"/>
      <c r="L100" s="59"/>
      <c r="M100" s="60"/>
      <c r="O100" s="57" t="s">
        <v>47</v>
      </c>
      <c r="P100" s="35">
        <v>136.572</v>
      </c>
      <c r="Q100" s="58"/>
      <c r="R100" s="59"/>
      <c r="S100" s="60"/>
      <c r="U100" s="57" t="s">
        <v>47</v>
      </c>
      <c r="V100" s="35">
        <v>154.04</v>
      </c>
      <c r="W100" s="58"/>
      <c r="X100" s="59"/>
      <c r="Y100" s="60"/>
      <c r="AA100" s="57" t="s">
        <v>47</v>
      </c>
      <c r="AB100" s="35">
        <v>153.65100000000001</v>
      </c>
      <c r="AC100" s="58"/>
      <c r="AD100" s="59"/>
      <c r="AE100" s="60"/>
      <c r="AG100" s="57" t="s">
        <v>47</v>
      </c>
      <c r="AH100" s="35">
        <v>137.49700000000001</v>
      </c>
      <c r="AI100" s="58"/>
      <c r="AJ100" s="59"/>
      <c r="AK100" s="60"/>
      <c r="AM100" s="57" t="s">
        <v>47</v>
      </c>
      <c r="AN100" s="35">
        <v>139.60300000000001</v>
      </c>
      <c r="AO100" s="58"/>
      <c r="AP100" s="59"/>
      <c r="AQ100" s="60"/>
      <c r="AS100" s="57" t="s">
        <v>47</v>
      </c>
      <c r="AT100" s="35">
        <v>143.47399999999999</v>
      </c>
      <c r="AU100" s="58"/>
      <c r="AV100" s="59"/>
      <c r="AW100" s="60"/>
      <c r="AY100" s="57" t="s">
        <v>47</v>
      </c>
      <c r="AZ100" s="35">
        <v>153.65100000000001</v>
      </c>
      <c r="BA100" s="58"/>
      <c r="BB100" s="59"/>
      <c r="BC100" s="60"/>
    </row>
    <row r="101" spans="2:55" x14ac:dyDescent="0.25">
      <c r="B101" s="27" t="s">
        <v>49</v>
      </c>
      <c r="C101" s="27" t="s">
        <v>9</v>
      </c>
      <c r="D101" s="28">
        <v>94.388999999999996</v>
      </c>
      <c r="E101" s="53"/>
      <c r="F101" s="54"/>
      <c r="G101" s="55"/>
      <c r="I101" s="27" t="s">
        <v>9</v>
      </c>
      <c r="J101" s="28">
        <v>88.245000000000005</v>
      </c>
      <c r="K101" s="53"/>
      <c r="L101" s="54"/>
      <c r="M101" s="55"/>
      <c r="O101" s="27" t="s">
        <v>9</v>
      </c>
      <c r="P101" s="28">
        <v>91.977000000000004</v>
      </c>
      <c r="Q101" s="53"/>
      <c r="R101" s="54"/>
      <c r="S101" s="55"/>
      <c r="U101" s="27" t="s">
        <v>9</v>
      </c>
      <c r="V101" s="28">
        <v>103.742</v>
      </c>
      <c r="W101" s="53"/>
      <c r="X101" s="54"/>
      <c r="Y101" s="55"/>
      <c r="AA101" s="27" t="s">
        <v>9</v>
      </c>
      <c r="AB101" s="28">
        <v>103.48</v>
      </c>
      <c r="AC101" s="53"/>
      <c r="AD101" s="54"/>
      <c r="AE101" s="55"/>
      <c r="AG101" s="27" t="s">
        <v>9</v>
      </c>
      <c r="AH101" s="28">
        <v>92.6</v>
      </c>
      <c r="AI101" s="53"/>
      <c r="AJ101" s="54"/>
      <c r="AK101" s="55"/>
      <c r="AM101" s="27" t="s">
        <v>9</v>
      </c>
      <c r="AN101" s="28">
        <v>94.019000000000005</v>
      </c>
      <c r="AO101" s="53"/>
      <c r="AP101" s="54"/>
      <c r="AQ101" s="55"/>
      <c r="AS101" s="27" t="s">
        <v>9</v>
      </c>
      <c r="AT101" s="28">
        <v>96.626000000000005</v>
      </c>
      <c r="AU101" s="53"/>
      <c r="AV101" s="54"/>
      <c r="AW101" s="55"/>
      <c r="AY101" s="27" t="s">
        <v>9</v>
      </c>
      <c r="AZ101" s="28">
        <v>103.48</v>
      </c>
      <c r="BA101" s="53"/>
      <c r="BB101" s="54"/>
      <c r="BC101" s="55"/>
    </row>
    <row r="102" spans="2:55" x14ac:dyDescent="0.25">
      <c r="B102" s="32" t="s">
        <v>49</v>
      </c>
      <c r="C102" s="32" t="s">
        <v>16</v>
      </c>
      <c r="D102" s="33">
        <v>115.447</v>
      </c>
      <c r="E102" s="53"/>
      <c r="F102" s="54"/>
      <c r="G102" s="55"/>
      <c r="I102" s="32" t="s">
        <v>16</v>
      </c>
      <c r="J102" s="33">
        <v>107.932</v>
      </c>
      <c r="K102" s="53"/>
      <c r="L102" s="54"/>
      <c r="M102" s="55"/>
      <c r="O102" s="32" t="s">
        <v>16</v>
      </c>
      <c r="P102" s="33">
        <v>112.497</v>
      </c>
      <c r="Q102" s="53"/>
      <c r="R102" s="54"/>
      <c r="S102" s="55"/>
      <c r="U102" s="32" t="s">
        <v>16</v>
      </c>
      <c r="V102" s="33">
        <v>126.886</v>
      </c>
      <c r="W102" s="53"/>
      <c r="X102" s="54"/>
      <c r="Y102" s="55"/>
      <c r="AA102" s="32" t="s">
        <v>16</v>
      </c>
      <c r="AB102" s="33">
        <v>126.566</v>
      </c>
      <c r="AC102" s="53"/>
      <c r="AD102" s="54"/>
      <c r="AE102" s="55"/>
      <c r="AG102" s="32" t="s">
        <v>16</v>
      </c>
      <c r="AH102" s="33">
        <v>113.259</v>
      </c>
      <c r="AI102" s="53"/>
      <c r="AJ102" s="54"/>
      <c r="AK102" s="55"/>
      <c r="AM102" s="32" t="s">
        <v>16</v>
      </c>
      <c r="AN102" s="33">
        <v>114.994</v>
      </c>
      <c r="AO102" s="53"/>
      <c r="AP102" s="54"/>
      <c r="AQ102" s="55"/>
      <c r="AS102" s="32" t="s">
        <v>16</v>
      </c>
      <c r="AT102" s="33">
        <v>118.18300000000001</v>
      </c>
      <c r="AU102" s="53"/>
      <c r="AV102" s="54"/>
      <c r="AW102" s="55"/>
      <c r="AY102" s="32" t="s">
        <v>16</v>
      </c>
      <c r="AZ102" s="33">
        <v>126.566</v>
      </c>
      <c r="BA102" s="53"/>
      <c r="BB102" s="54"/>
      <c r="BC102" s="55"/>
    </row>
    <row r="103" spans="2:55" x14ac:dyDescent="0.25">
      <c r="B103" s="56" t="s">
        <v>49</v>
      </c>
      <c r="C103" s="56" t="s">
        <v>46</v>
      </c>
      <c r="D103" s="33">
        <v>132.11799999999999</v>
      </c>
      <c r="E103" s="53"/>
      <c r="F103" s="54"/>
      <c r="G103" s="55"/>
      <c r="I103" s="56" t="s">
        <v>46</v>
      </c>
      <c r="J103" s="33">
        <v>123.518</v>
      </c>
      <c r="K103" s="53"/>
      <c r="L103" s="54"/>
      <c r="M103" s="55"/>
      <c r="O103" s="56" t="s">
        <v>46</v>
      </c>
      <c r="P103" s="33">
        <v>128.74199999999999</v>
      </c>
      <c r="Q103" s="53"/>
      <c r="R103" s="54"/>
      <c r="S103" s="55"/>
      <c r="U103" s="56" t="s">
        <v>46</v>
      </c>
      <c r="V103" s="33">
        <v>145.209</v>
      </c>
      <c r="W103" s="53"/>
      <c r="X103" s="54"/>
      <c r="Y103" s="55"/>
      <c r="AA103" s="56" t="s">
        <v>46</v>
      </c>
      <c r="AB103" s="33">
        <v>144.84200000000001</v>
      </c>
      <c r="AC103" s="53"/>
      <c r="AD103" s="54"/>
      <c r="AE103" s="55"/>
      <c r="AG103" s="56" t="s">
        <v>46</v>
      </c>
      <c r="AH103" s="33">
        <v>129.614</v>
      </c>
      <c r="AI103" s="53"/>
      <c r="AJ103" s="54"/>
      <c r="AK103" s="55"/>
      <c r="AM103" s="56" t="s">
        <v>46</v>
      </c>
      <c r="AN103" s="33">
        <v>131.59899999999999</v>
      </c>
      <c r="AO103" s="53"/>
      <c r="AP103" s="54"/>
      <c r="AQ103" s="55"/>
      <c r="AS103" s="56" t="s">
        <v>46</v>
      </c>
      <c r="AT103" s="33">
        <v>135.249</v>
      </c>
      <c r="AU103" s="53"/>
      <c r="AV103" s="54"/>
      <c r="AW103" s="55"/>
      <c r="AY103" s="56" t="s">
        <v>46</v>
      </c>
      <c r="AZ103" s="33">
        <v>144.84200000000001</v>
      </c>
      <c r="BA103" s="53"/>
      <c r="BB103" s="54"/>
      <c r="BC103" s="55"/>
    </row>
    <row r="104" spans="2:55" x14ac:dyDescent="0.25">
      <c r="B104" s="57" t="s">
        <v>49</v>
      </c>
      <c r="C104" s="57" t="s">
        <v>47</v>
      </c>
      <c r="D104" s="35">
        <v>169.81700000000001</v>
      </c>
      <c r="E104" s="58"/>
      <c r="F104" s="59"/>
      <c r="G104" s="60"/>
      <c r="I104" s="57" t="s">
        <v>47</v>
      </c>
      <c r="J104" s="35">
        <v>158.76300000000001</v>
      </c>
      <c r="K104" s="58"/>
      <c r="L104" s="59"/>
      <c r="M104" s="60"/>
      <c r="O104" s="57" t="s">
        <v>47</v>
      </c>
      <c r="P104" s="35">
        <v>165.47800000000001</v>
      </c>
      <c r="Q104" s="58"/>
      <c r="R104" s="59"/>
      <c r="S104" s="60"/>
      <c r="U104" s="57" t="s">
        <v>47</v>
      </c>
      <c r="V104" s="35">
        <v>186.643</v>
      </c>
      <c r="W104" s="58"/>
      <c r="X104" s="59"/>
      <c r="Y104" s="60"/>
      <c r="AA104" s="57" t="s">
        <v>47</v>
      </c>
      <c r="AB104" s="35">
        <v>186.172</v>
      </c>
      <c r="AC104" s="58"/>
      <c r="AD104" s="59"/>
      <c r="AE104" s="60"/>
      <c r="AG104" s="57" t="s">
        <v>47</v>
      </c>
      <c r="AH104" s="35">
        <v>166.59899999999999</v>
      </c>
      <c r="AI104" s="58"/>
      <c r="AJ104" s="59"/>
      <c r="AK104" s="60"/>
      <c r="AM104" s="57" t="s">
        <v>47</v>
      </c>
      <c r="AN104" s="35">
        <v>169.15</v>
      </c>
      <c r="AO104" s="58"/>
      <c r="AP104" s="59"/>
      <c r="AQ104" s="60"/>
      <c r="AS104" s="57" t="s">
        <v>47</v>
      </c>
      <c r="AT104" s="35">
        <v>173.84100000000001</v>
      </c>
      <c r="AU104" s="58"/>
      <c r="AV104" s="59"/>
      <c r="AW104" s="60"/>
      <c r="AY104" s="57" t="s">
        <v>47</v>
      </c>
      <c r="AZ104" s="35">
        <v>186.172</v>
      </c>
      <c r="BA104" s="58"/>
      <c r="BB104" s="59"/>
      <c r="BC104" s="60"/>
    </row>
    <row r="105" spans="2:55" ht="15" customHeight="1" x14ac:dyDescent="0.25">
      <c r="B105" s="27" t="s">
        <v>50</v>
      </c>
      <c r="C105" s="27" t="s">
        <v>9</v>
      </c>
      <c r="D105" s="28">
        <v>89.293000000000006</v>
      </c>
      <c r="E105" s="53"/>
      <c r="F105" s="54"/>
      <c r="G105" s="55"/>
      <c r="I105" s="27" t="s">
        <v>9</v>
      </c>
      <c r="J105" s="28">
        <v>83.48</v>
      </c>
      <c r="K105" s="53"/>
      <c r="L105" s="54"/>
      <c r="M105" s="55"/>
      <c r="O105" s="27" t="s">
        <v>9</v>
      </c>
      <c r="P105" s="28">
        <v>87.010999999999996</v>
      </c>
      <c r="Q105" s="53"/>
      <c r="R105" s="54"/>
      <c r="S105" s="55"/>
      <c r="U105" s="27" t="s">
        <v>9</v>
      </c>
      <c r="V105" s="28">
        <v>98.141000000000005</v>
      </c>
      <c r="W105" s="53"/>
      <c r="X105" s="54"/>
      <c r="Y105" s="55"/>
      <c r="AA105" s="27" t="s">
        <v>9</v>
      </c>
      <c r="AB105" s="28">
        <v>97.893000000000001</v>
      </c>
      <c r="AC105" s="53"/>
      <c r="AD105" s="54"/>
      <c r="AE105" s="55"/>
      <c r="AG105" s="27" t="s">
        <v>9</v>
      </c>
      <c r="AH105" s="28">
        <v>87.600999999999999</v>
      </c>
      <c r="AI105" s="53"/>
      <c r="AJ105" s="54"/>
      <c r="AK105" s="55"/>
      <c r="AM105" s="27" t="s">
        <v>9</v>
      </c>
      <c r="AN105" s="28">
        <v>88.942999999999998</v>
      </c>
      <c r="AO105" s="53"/>
      <c r="AP105" s="54"/>
      <c r="AQ105" s="55"/>
      <c r="AS105" s="27" t="s">
        <v>9</v>
      </c>
      <c r="AT105" s="28">
        <v>91.409000000000006</v>
      </c>
      <c r="AU105" s="53"/>
      <c r="AV105" s="54"/>
      <c r="AW105" s="55"/>
      <c r="AY105" s="27" t="s">
        <v>9</v>
      </c>
      <c r="AZ105" s="28">
        <v>97.893000000000001</v>
      </c>
      <c r="BA105" s="53"/>
      <c r="BB105" s="54"/>
      <c r="BC105" s="55"/>
    </row>
    <row r="106" spans="2:55" ht="15" customHeight="1" x14ac:dyDescent="0.25">
      <c r="B106" s="32" t="s">
        <v>50</v>
      </c>
      <c r="C106" s="32" t="s">
        <v>16</v>
      </c>
      <c r="D106" s="33">
        <v>108.762</v>
      </c>
      <c r="E106" s="53"/>
      <c r="F106" s="54"/>
      <c r="G106" s="55"/>
      <c r="I106" s="32" t="s">
        <v>16</v>
      </c>
      <c r="J106" s="33">
        <v>101.682</v>
      </c>
      <c r="K106" s="53"/>
      <c r="L106" s="54"/>
      <c r="M106" s="55"/>
      <c r="O106" s="32" t="s">
        <v>16</v>
      </c>
      <c r="P106" s="33">
        <v>105.983</v>
      </c>
      <c r="Q106" s="53"/>
      <c r="R106" s="54"/>
      <c r="S106" s="55"/>
      <c r="U106" s="32" t="s">
        <v>16</v>
      </c>
      <c r="V106" s="33">
        <v>119.539</v>
      </c>
      <c r="W106" s="53"/>
      <c r="X106" s="54"/>
      <c r="Y106" s="55"/>
      <c r="AA106" s="32" t="s">
        <v>16</v>
      </c>
      <c r="AB106" s="33">
        <v>119.23699999999999</v>
      </c>
      <c r="AC106" s="53"/>
      <c r="AD106" s="54"/>
      <c r="AE106" s="55"/>
      <c r="AG106" s="32" t="s">
        <v>16</v>
      </c>
      <c r="AH106" s="33">
        <v>106.70099999999999</v>
      </c>
      <c r="AI106" s="53"/>
      <c r="AJ106" s="54"/>
      <c r="AK106" s="55"/>
      <c r="AM106" s="32" t="s">
        <v>16</v>
      </c>
      <c r="AN106" s="33">
        <v>108.33499999999999</v>
      </c>
      <c r="AO106" s="53"/>
      <c r="AP106" s="54"/>
      <c r="AQ106" s="55"/>
      <c r="AS106" s="32" t="s">
        <v>16</v>
      </c>
      <c r="AT106" s="33">
        <v>111.339</v>
      </c>
      <c r="AU106" s="53"/>
      <c r="AV106" s="54"/>
      <c r="AW106" s="55"/>
      <c r="AY106" s="32" t="s">
        <v>16</v>
      </c>
      <c r="AZ106" s="33">
        <v>119.23699999999999</v>
      </c>
      <c r="BA106" s="53"/>
      <c r="BB106" s="54"/>
      <c r="BC106" s="55"/>
    </row>
    <row r="107" spans="2:55" ht="15" customHeight="1" x14ac:dyDescent="0.25">
      <c r="B107" s="56" t="s">
        <v>50</v>
      </c>
      <c r="C107" s="56" t="s">
        <v>46</v>
      </c>
      <c r="D107" s="33">
        <v>127.38800000000001</v>
      </c>
      <c r="E107" s="53"/>
      <c r="F107" s="54"/>
      <c r="G107" s="55"/>
      <c r="I107" s="56" t="s">
        <v>46</v>
      </c>
      <c r="J107" s="33">
        <v>119.095</v>
      </c>
      <c r="K107" s="53"/>
      <c r="L107" s="54"/>
      <c r="M107" s="55"/>
      <c r="O107" s="56" t="s">
        <v>46</v>
      </c>
      <c r="P107" s="33">
        <v>124.133</v>
      </c>
      <c r="Q107" s="53"/>
      <c r="R107" s="54"/>
      <c r="S107" s="55"/>
      <c r="U107" s="56" t="s">
        <v>46</v>
      </c>
      <c r="V107" s="33">
        <v>140.01</v>
      </c>
      <c r="W107" s="53"/>
      <c r="X107" s="54"/>
      <c r="Y107" s="55"/>
      <c r="AA107" s="56" t="s">
        <v>46</v>
      </c>
      <c r="AB107" s="33">
        <v>139.65700000000001</v>
      </c>
      <c r="AC107" s="53"/>
      <c r="AD107" s="54"/>
      <c r="AE107" s="55"/>
      <c r="AG107" s="56" t="s">
        <v>46</v>
      </c>
      <c r="AH107" s="33">
        <v>124.974</v>
      </c>
      <c r="AI107" s="53"/>
      <c r="AJ107" s="54"/>
      <c r="AK107" s="55"/>
      <c r="AM107" s="56" t="s">
        <v>46</v>
      </c>
      <c r="AN107" s="33">
        <v>126.88800000000001</v>
      </c>
      <c r="AO107" s="53"/>
      <c r="AP107" s="54"/>
      <c r="AQ107" s="55"/>
      <c r="AS107" s="56" t="s">
        <v>46</v>
      </c>
      <c r="AT107" s="33">
        <v>130.40700000000001</v>
      </c>
      <c r="AU107" s="53"/>
      <c r="AV107" s="54"/>
      <c r="AW107" s="55"/>
      <c r="AY107" s="56" t="s">
        <v>46</v>
      </c>
      <c r="AZ107" s="33">
        <v>139.65700000000001</v>
      </c>
      <c r="BA107" s="53"/>
      <c r="BB107" s="54"/>
      <c r="BC107" s="55"/>
    </row>
    <row r="108" spans="2:55" ht="15" customHeight="1" x14ac:dyDescent="0.25">
      <c r="B108" s="57" t="s">
        <v>50</v>
      </c>
      <c r="C108" s="57" t="s">
        <v>47</v>
      </c>
      <c r="D108" s="35">
        <v>165.15299999999999</v>
      </c>
      <c r="E108" s="58"/>
      <c r="F108" s="59"/>
      <c r="G108" s="60"/>
      <c r="I108" s="57" t="s">
        <v>47</v>
      </c>
      <c r="J108" s="35">
        <v>154.40199999999999</v>
      </c>
      <c r="K108" s="58"/>
      <c r="L108" s="59"/>
      <c r="M108" s="60"/>
      <c r="O108" s="57" t="s">
        <v>47</v>
      </c>
      <c r="P108" s="35">
        <v>160.93299999999999</v>
      </c>
      <c r="Q108" s="58"/>
      <c r="R108" s="59"/>
      <c r="S108" s="60"/>
      <c r="U108" s="57" t="s">
        <v>47</v>
      </c>
      <c r="V108" s="35">
        <v>181.517</v>
      </c>
      <c r="W108" s="58"/>
      <c r="X108" s="59"/>
      <c r="Y108" s="60"/>
      <c r="AA108" s="57" t="s">
        <v>47</v>
      </c>
      <c r="AB108" s="35">
        <v>181.059</v>
      </c>
      <c r="AC108" s="58"/>
      <c r="AD108" s="59"/>
      <c r="AE108" s="60"/>
      <c r="AG108" s="57" t="s">
        <v>47</v>
      </c>
      <c r="AH108" s="35">
        <v>162.023</v>
      </c>
      <c r="AI108" s="58"/>
      <c r="AJ108" s="59"/>
      <c r="AK108" s="60"/>
      <c r="AM108" s="57" t="s">
        <v>47</v>
      </c>
      <c r="AN108" s="35">
        <v>164.505</v>
      </c>
      <c r="AO108" s="58"/>
      <c r="AP108" s="59"/>
      <c r="AQ108" s="60"/>
      <c r="AS108" s="57" t="s">
        <v>47</v>
      </c>
      <c r="AT108" s="35">
        <v>169.066</v>
      </c>
      <c r="AU108" s="58"/>
      <c r="AV108" s="59"/>
      <c r="AW108" s="60"/>
      <c r="AY108" s="57" t="s">
        <v>47</v>
      </c>
      <c r="AZ108" s="35">
        <v>181.059</v>
      </c>
      <c r="BA108" s="58"/>
      <c r="BB108" s="59"/>
      <c r="BC108" s="60"/>
    </row>
    <row r="109" spans="2:55" x14ac:dyDescent="0.25">
      <c r="B109" s="48" t="s">
        <v>51</v>
      </c>
      <c r="C109" s="48" t="s">
        <v>9</v>
      </c>
      <c r="D109" s="28">
        <v>58.435000000000002</v>
      </c>
      <c r="E109" s="53"/>
      <c r="F109" s="54"/>
      <c r="G109" s="55"/>
      <c r="I109" s="48" t="s">
        <v>9</v>
      </c>
      <c r="J109" s="28">
        <v>54.631</v>
      </c>
      <c r="K109" s="53"/>
      <c r="L109" s="54"/>
      <c r="M109" s="55"/>
      <c r="O109" s="48" t="s">
        <v>9</v>
      </c>
      <c r="P109" s="28">
        <v>56.942</v>
      </c>
      <c r="Q109" s="53"/>
      <c r="R109" s="54"/>
      <c r="S109" s="55"/>
      <c r="U109" s="48" t="s">
        <v>9</v>
      </c>
      <c r="V109" s="28">
        <v>64.224999999999994</v>
      </c>
      <c r="W109" s="53"/>
      <c r="X109" s="54"/>
      <c r="Y109" s="55"/>
      <c r="AA109" s="48" t="s">
        <v>9</v>
      </c>
      <c r="AB109" s="28">
        <v>64.063000000000002</v>
      </c>
      <c r="AC109" s="53"/>
      <c r="AD109" s="54"/>
      <c r="AE109" s="55"/>
      <c r="AG109" s="48" t="s">
        <v>9</v>
      </c>
      <c r="AH109" s="28">
        <v>57.328000000000003</v>
      </c>
      <c r="AI109" s="53"/>
      <c r="AJ109" s="54"/>
      <c r="AK109" s="55"/>
      <c r="AM109" s="48" t="s">
        <v>9</v>
      </c>
      <c r="AN109" s="28">
        <v>58.206000000000003</v>
      </c>
      <c r="AO109" s="53"/>
      <c r="AP109" s="54"/>
      <c r="AQ109" s="55"/>
      <c r="AS109" s="48" t="s">
        <v>9</v>
      </c>
      <c r="AT109" s="28">
        <v>59.82</v>
      </c>
      <c r="AU109" s="53"/>
      <c r="AV109" s="54"/>
      <c r="AW109" s="55"/>
      <c r="AY109" s="48" t="s">
        <v>9</v>
      </c>
      <c r="AZ109" s="28">
        <v>64.063000000000002</v>
      </c>
      <c r="BA109" s="53"/>
      <c r="BB109" s="54"/>
      <c r="BC109" s="55"/>
    </row>
    <row r="110" spans="2:55" x14ac:dyDescent="0.25">
      <c r="B110" s="52" t="s">
        <v>51</v>
      </c>
      <c r="C110" s="52" t="s">
        <v>16</v>
      </c>
      <c r="D110" s="33">
        <v>76.17</v>
      </c>
      <c r="E110" s="53"/>
      <c r="F110" s="54"/>
      <c r="G110" s="55"/>
      <c r="I110" s="52" t="s">
        <v>16</v>
      </c>
      <c r="J110" s="33">
        <v>71.212000000000003</v>
      </c>
      <c r="K110" s="53"/>
      <c r="L110" s="54"/>
      <c r="M110" s="55"/>
      <c r="O110" s="52" t="s">
        <v>16</v>
      </c>
      <c r="P110" s="33">
        <v>74.224000000000004</v>
      </c>
      <c r="Q110" s="53"/>
      <c r="R110" s="54"/>
      <c r="S110" s="55"/>
      <c r="U110" s="52" t="s">
        <v>16</v>
      </c>
      <c r="V110" s="33">
        <v>83.716999999999999</v>
      </c>
      <c r="W110" s="53"/>
      <c r="X110" s="54"/>
      <c r="Y110" s="55"/>
      <c r="AA110" s="52" t="s">
        <v>16</v>
      </c>
      <c r="AB110" s="33">
        <v>83.506</v>
      </c>
      <c r="AC110" s="53"/>
      <c r="AD110" s="54"/>
      <c r="AE110" s="55"/>
      <c r="AG110" s="52" t="s">
        <v>16</v>
      </c>
      <c r="AH110" s="33">
        <v>74.727000000000004</v>
      </c>
      <c r="AI110" s="53"/>
      <c r="AJ110" s="54"/>
      <c r="AK110" s="55"/>
      <c r="AM110" s="52" t="s">
        <v>16</v>
      </c>
      <c r="AN110" s="33">
        <v>75.870999999999995</v>
      </c>
      <c r="AO110" s="53"/>
      <c r="AP110" s="54"/>
      <c r="AQ110" s="55"/>
      <c r="AS110" s="52" t="s">
        <v>16</v>
      </c>
      <c r="AT110" s="33">
        <v>77.974999999999994</v>
      </c>
      <c r="AU110" s="53"/>
      <c r="AV110" s="54"/>
      <c r="AW110" s="55"/>
      <c r="AY110" s="52" t="s">
        <v>16</v>
      </c>
      <c r="AZ110" s="33">
        <v>83.506</v>
      </c>
      <c r="BA110" s="53"/>
      <c r="BB110" s="54"/>
      <c r="BC110" s="55"/>
    </row>
    <row r="111" spans="2:55" x14ac:dyDescent="0.25">
      <c r="B111" s="56" t="s">
        <v>51</v>
      </c>
      <c r="C111" s="56" t="s">
        <v>46</v>
      </c>
      <c r="D111" s="33">
        <v>91.531999999999996</v>
      </c>
      <c r="E111" s="53"/>
      <c r="F111" s="54"/>
      <c r="G111" s="55"/>
      <c r="I111" s="56" t="s">
        <v>46</v>
      </c>
      <c r="J111" s="33">
        <v>85.573999999999998</v>
      </c>
      <c r="K111" s="53"/>
      <c r="L111" s="54"/>
      <c r="M111" s="55"/>
      <c r="O111" s="56" t="s">
        <v>46</v>
      </c>
      <c r="P111" s="33">
        <v>89.192999999999998</v>
      </c>
      <c r="Q111" s="53"/>
      <c r="R111" s="54"/>
      <c r="S111" s="55"/>
      <c r="U111" s="56" t="s">
        <v>46</v>
      </c>
      <c r="V111" s="33">
        <v>100.601</v>
      </c>
      <c r="W111" s="53"/>
      <c r="X111" s="54"/>
      <c r="Y111" s="55"/>
      <c r="AA111" s="56" t="s">
        <v>46</v>
      </c>
      <c r="AB111" s="33">
        <v>100.34699999999999</v>
      </c>
      <c r="AC111" s="53"/>
      <c r="AD111" s="54"/>
      <c r="AE111" s="55"/>
      <c r="AG111" s="56" t="s">
        <v>46</v>
      </c>
      <c r="AH111" s="33">
        <v>89.798000000000002</v>
      </c>
      <c r="AI111" s="53"/>
      <c r="AJ111" s="54"/>
      <c r="AK111" s="55"/>
      <c r="AM111" s="56" t="s">
        <v>46</v>
      </c>
      <c r="AN111" s="33">
        <v>91.173000000000002</v>
      </c>
      <c r="AO111" s="53"/>
      <c r="AP111" s="54"/>
      <c r="AQ111" s="55"/>
      <c r="AS111" s="56" t="s">
        <v>46</v>
      </c>
      <c r="AT111" s="33">
        <v>93.700999999999993</v>
      </c>
      <c r="AU111" s="53"/>
      <c r="AV111" s="54"/>
      <c r="AW111" s="55"/>
      <c r="AY111" s="56" t="s">
        <v>46</v>
      </c>
      <c r="AZ111" s="33">
        <v>100.34699999999999</v>
      </c>
      <c r="BA111" s="53"/>
      <c r="BB111" s="54"/>
      <c r="BC111" s="55"/>
    </row>
    <row r="112" spans="2:55" x14ac:dyDescent="0.25">
      <c r="B112" s="57" t="s">
        <v>51</v>
      </c>
      <c r="C112" s="57" t="s">
        <v>47</v>
      </c>
      <c r="D112" s="35">
        <v>126.479</v>
      </c>
      <c r="E112" s="58"/>
      <c r="F112" s="59"/>
      <c r="G112" s="60"/>
      <c r="I112" s="57" t="s">
        <v>47</v>
      </c>
      <c r="J112" s="35">
        <v>118.246</v>
      </c>
      <c r="K112" s="58"/>
      <c r="L112" s="59"/>
      <c r="M112" s="60"/>
      <c r="O112" s="57" t="s">
        <v>47</v>
      </c>
      <c r="P112" s="35">
        <v>123.247</v>
      </c>
      <c r="Q112" s="58"/>
      <c r="R112" s="59"/>
      <c r="S112" s="60"/>
      <c r="U112" s="57" t="s">
        <v>47</v>
      </c>
      <c r="V112" s="35">
        <v>139.011</v>
      </c>
      <c r="W112" s="58"/>
      <c r="X112" s="59"/>
      <c r="Y112" s="60"/>
      <c r="AA112" s="57" t="s">
        <v>47</v>
      </c>
      <c r="AB112" s="35">
        <v>138.66</v>
      </c>
      <c r="AC112" s="58"/>
      <c r="AD112" s="59"/>
      <c r="AE112" s="60"/>
      <c r="AG112" s="57" t="s">
        <v>47</v>
      </c>
      <c r="AH112" s="35">
        <v>124.08199999999999</v>
      </c>
      <c r="AI112" s="58"/>
      <c r="AJ112" s="59"/>
      <c r="AK112" s="60"/>
      <c r="AM112" s="57" t="s">
        <v>47</v>
      </c>
      <c r="AN112" s="35">
        <v>125.983</v>
      </c>
      <c r="AO112" s="58"/>
      <c r="AP112" s="59"/>
      <c r="AQ112" s="60"/>
      <c r="AS112" s="57" t="s">
        <v>47</v>
      </c>
      <c r="AT112" s="35">
        <v>129.476</v>
      </c>
      <c r="AU112" s="58"/>
      <c r="AV112" s="59"/>
      <c r="AW112" s="60"/>
      <c r="AY112" s="57" t="s">
        <v>47</v>
      </c>
      <c r="AZ112" s="35">
        <v>138.66</v>
      </c>
      <c r="BA112" s="58"/>
      <c r="BB112" s="59"/>
      <c r="BC112" s="60"/>
    </row>
    <row r="113" spans="2:55" x14ac:dyDescent="0.25">
      <c r="B113" s="27" t="s">
        <v>52</v>
      </c>
      <c r="C113" s="27" t="s">
        <v>9</v>
      </c>
      <c r="D113" s="28">
        <v>87.081000000000003</v>
      </c>
      <c r="E113" s="53"/>
      <c r="F113" s="54"/>
      <c r="G113" s="55"/>
      <c r="I113" s="27" t="s">
        <v>9</v>
      </c>
      <c r="J113" s="28">
        <v>81.412000000000006</v>
      </c>
      <c r="K113" s="53"/>
      <c r="L113" s="54"/>
      <c r="M113" s="55"/>
      <c r="O113" s="27" t="s">
        <v>9</v>
      </c>
      <c r="P113" s="28">
        <v>84.855999999999995</v>
      </c>
      <c r="Q113" s="53"/>
      <c r="R113" s="54"/>
      <c r="S113" s="55"/>
      <c r="U113" s="27" t="s">
        <v>9</v>
      </c>
      <c r="V113" s="28">
        <v>95.709000000000003</v>
      </c>
      <c r="W113" s="53"/>
      <c r="X113" s="54"/>
      <c r="Y113" s="55"/>
      <c r="AA113" s="27" t="s">
        <v>9</v>
      </c>
      <c r="AB113" s="28">
        <v>95.468000000000004</v>
      </c>
      <c r="AC113" s="53"/>
      <c r="AD113" s="54"/>
      <c r="AE113" s="55"/>
      <c r="AG113" s="27" t="s">
        <v>9</v>
      </c>
      <c r="AH113" s="28">
        <v>85.430999999999997</v>
      </c>
      <c r="AI113" s="53"/>
      <c r="AJ113" s="54"/>
      <c r="AK113" s="55"/>
      <c r="AM113" s="27" t="s">
        <v>9</v>
      </c>
      <c r="AN113" s="28">
        <v>86.739000000000004</v>
      </c>
      <c r="AO113" s="53"/>
      <c r="AP113" s="54"/>
      <c r="AQ113" s="55"/>
      <c r="AS113" s="27" t="s">
        <v>9</v>
      </c>
      <c r="AT113" s="28">
        <v>89.144000000000005</v>
      </c>
      <c r="AU113" s="53"/>
      <c r="AV113" s="54"/>
      <c r="AW113" s="55"/>
      <c r="AY113" s="27" t="s">
        <v>9</v>
      </c>
      <c r="AZ113" s="28">
        <v>95.468000000000004</v>
      </c>
      <c r="BA113" s="53"/>
      <c r="BB113" s="54"/>
      <c r="BC113" s="55"/>
    </row>
    <row r="114" spans="2:55" x14ac:dyDescent="0.25">
      <c r="B114" s="32" t="s">
        <v>52</v>
      </c>
      <c r="C114" s="32" t="s">
        <v>16</v>
      </c>
      <c r="D114" s="33">
        <v>106.83499999999999</v>
      </c>
      <c r="E114" s="53"/>
      <c r="F114" s="54"/>
      <c r="G114" s="55"/>
      <c r="I114" s="32" t="s">
        <v>16</v>
      </c>
      <c r="J114" s="33">
        <v>99.88</v>
      </c>
      <c r="K114" s="53"/>
      <c r="L114" s="54"/>
      <c r="M114" s="55"/>
      <c r="O114" s="32" t="s">
        <v>16</v>
      </c>
      <c r="P114" s="33">
        <v>104.105</v>
      </c>
      <c r="Q114" s="53"/>
      <c r="R114" s="54"/>
      <c r="S114" s="55"/>
      <c r="U114" s="32" t="s">
        <v>16</v>
      </c>
      <c r="V114" s="33">
        <v>117.42100000000001</v>
      </c>
      <c r="W114" s="53"/>
      <c r="X114" s="54"/>
      <c r="Y114" s="55"/>
      <c r="AA114" s="32" t="s">
        <v>16</v>
      </c>
      <c r="AB114" s="33">
        <v>117.124</v>
      </c>
      <c r="AC114" s="53"/>
      <c r="AD114" s="54"/>
      <c r="AE114" s="55"/>
      <c r="AG114" s="32" t="s">
        <v>16</v>
      </c>
      <c r="AH114" s="33">
        <v>104.81100000000001</v>
      </c>
      <c r="AI114" s="53"/>
      <c r="AJ114" s="54"/>
      <c r="AK114" s="55"/>
      <c r="AM114" s="32" t="s">
        <v>16</v>
      </c>
      <c r="AN114" s="33">
        <v>106.416</v>
      </c>
      <c r="AO114" s="53"/>
      <c r="AP114" s="54"/>
      <c r="AQ114" s="55"/>
      <c r="AS114" s="32" t="s">
        <v>16</v>
      </c>
      <c r="AT114" s="33">
        <v>109.367</v>
      </c>
      <c r="AU114" s="53"/>
      <c r="AV114" s="54"/>
      <c r="AW114" s="55"/>
      <c r="AY114" s="32" t="s">
        <v>16</v>
      </c>
      <c r="AZ114" s="33">
        <v>117.124</v>
      </c>
      <c r="BA114" s="53"/>
      <c r="BB114" s="54"/>
      <c r="BC114" s="55"/>
    </row>
    <row r="115" spans="2:55" x14ac:dyDescent="0.25">
      <c r="B115" s="56" t="s">
        <v>52</v>
      </c>
      <c r="C115" s="56" t="s">
        <v>46</v>
      </c>
      <c r="D115" s="33">
        <v>123.503</v>
      </c>
      <c r="E115" s="53"/>
      <c r="F115" s="54"/>
      <c r="G115" s="55"/>
      <c r="I115" s="56" t="s">
        <v>46</v>
      </c>
      <c r="J115" s="33">
        <v>115.46299999999999</v>
      </c>
      <c r="K115" s="53"/>
      <c r="L115" s="54"/>
      <c r="M115" s="55"/>
      <c r="O115" s="56" t="s">
        <v>46</v>
      </c>
      <c r="P115" s="33">
        <v>120.34699999999999</v>
      </c>
      <c r="Q115" s="53"/>
      <c r="R115" s="54"/>
      <c r="S115" s="55"/>
      <c r="U115" s="56" t="s">
        <v>46</v>
      </c>
      <c r="V115" s="33">
        <v>135.74</v>
      </c>
      <c r="W115" s="53"/>
      <c r="X115" s="54"/>
      <c r="Y115" s="55"/>
      <c r="AA115" s="56" t="s">
        <v>46</v>
      </c>
      <c r="AB115" s="33">
        <v>135.398</v>
      </c>
      <c r="AC115" s="53"/>
      <c r="AD115" s="54"/>
      <c r="AE115" s="55"/>
      <c r="AG115" s="56" t="s">
        <v>46</v>
      </c>
      <c r="AH115" s="33">
        <v>121.163</v>
      </c>
      <c r="AI115" s="53"/>
      <c r="AJ115" s="54"/>
      <c r="AK115" s="55"/>
      <c r="AM115" s="56" t="s">
        <v>46</v>
      </c>
      <c r="AN115" s="33">
        <v>123.018</v>
      </c>
      <c r="AO115" s="53"/>
      <c r="AP115" s="54"/>
      <c r="AQ115" s="55"/>
      <c r="AS115" s="56" t="s">
        <v>46</v>
      </c>
      <c r="AT115" s="33">
        <v>126.43</v>
      </c>
      <c r="AU115" s="53"/>
      <c r="AV115" s="54"/>
      <c r="AW115" s="55"/>
      <c r="AY115" s="56" t="s">
        <v>46</v>
      </c>
      <c r="AZ115" s="33">
        <v>135.398</v>
      </c>
      <c r="BA115" s="53"/>
      <c r="BB115" s="54"/>
      <c r="BC115" s="55"/>
    </row>
    <row r="116" spans="2:55" x14ac:dyDescent="0.25">
      <c r="B116" s="57" t="s">
        <v>52</v>
      </c>
      <c r="C116" s="57" t="s">
        <v>47</v>
      </c>
      <c r="D116" s="35">
        <v>161.179</v>
      </c>
      <c r="E116" s="58"/>
      <c r="F116" s="59"/>
      <c r="G116" s="60"/>
      <c r="I116" s="57" t="s">
        <v>47</v>
      </c>
      <c r="J116" s="35">
        <v>150.68700000000001</v>
      </c>
      <c r="K116" s="58"/>
      <c r="L116" s="59"/>
      <c r="M116" s="60"/>
      <c r="O116" s="57" t="s">
        <v>47</v>
      </c>
      <c r="P116" s="35">
        <v>157.06</v>
      </c>
      <c r="Q116" s="58"/>
      <c r="R116" s="59"/>
      <c r="S116" s="60"/>
      <c r="U116" s="57" t="s">
        <v>47</v>
      </c>
      <c r="V116" s="35">
        <v>177.149</v>
      </c>
      <c r="W116" s="58"/>
      <c r="X116" s="59"/>
      <c r="Y116" s="60"/>
      <c r="AA116" s="57" t="s">
        <v>47</v>
      </c>
      <c r="AB116" s="35">
        <v>176.702</v>
      </c>
      <c r="AC116" s="58"/>
      <c r="AD116" s="59"/>
      <c r="AE116" s="60"/>
      <c r="AG116" s="57" t="s">
        <v>47</v>
      </c>
      <c r="AH116" s="35">
        <v>158.125</v>
      </c>
      <c r="AI116" s="58"/>
      <c r="AJ116" s="59"/>
      <c r="AK116" s="60"/>
      <c r="AM116" s="57" t="s">
        <v>47</v>
      </c>
      <c r="AN116" s="35">
        <v>160.54599999999999</v>
      </c>
      <c r="AO116" s="58"/>
      <c r="AP116" s="59"/>
      <c r="AQ116" s="60"/>
      <c r="AS116" s="57" t="s">
        <v>47</v>
      </c>
      <c r="AT116" s="35">
        <v>164.99799999999999</v>
      </c>
      <c r="AU116" s="58"/>
      <c r="AV116" s="59"/>
      <c r="AW116" s="60"/>
      <c r="AY116" s="57" t="s">
        <v>47</v>
      </c>
      <c r="AZ116" s="35">
        <v>176.702</v>
      </c>
      <c r="BA116" s="58"/>
      <c r="BB116" s="59"/>
      <c r="BC116" s="60"/>
    </row>
    <row r="117" spans="2:55" x14ac:dyDescent="0.25"/>
    <row r="118" spans="2:55" x14ac:dyDescent="0.25">
      <c r="B118" s="62" t="s">
        <v>53</v>
      </c>
      <c r="E118" s="63"/>
      <c r="K118" s="63"/>
      <c r="Q118" s="63"/>
      <c r="W118" s="63"/>
      <c r="AC118" s="63"/>
      <c r="AI118" s="63"/>
      <c r="AO118" s="63"/>
      <c r="AU118" s="63"/>
      <c r="BA118" s="63"/>
    </row>
    <row r="119" spans="2:55" s="13" customFormat="1" x14ac:dyDescent="0.25">
      <c r="B119" s="202" t="s">
        <v>147</v>
      </c>
      <c r="C119" s="64" t="s">
        <v>54</v>
      </c>
      <c r="D119" s="65">
        <v>0.8</v>
      </c>
      <c r="E119" s="66"/>
      <c r="F119" s="67"/>
      <c r="G119" s="67"/>
      <c r="I119" s="64"/>
      <c r="J119" s="65"/>
      <c r="K119" s="66"/>
      <c r="L119" s="67"/>
      <c r="M119" s="67"/>
      <c r="N119"/>
      <c r="O119" s="64"/>
      <c r="P119" s="65"/>
      <c r="Q119" s="66"/>
      <c r="R119" s="67"/>
      <c r="S119" s="67"/>
      <c r="U119" s="64"/>
      <c r="V119" s="65"/>
      <c r="W119" s="66"/>
      <c r="X119" s="67"/>
      <c r="Y119" s="67"/>
      <c r="AA119" s="64"/>
      <c r="AB119" s="65"/>
      <c r="AC119" s="66"/>
      <c r="AD119" s="67"/>
      <c r="AE119" s="67"/>
      <c r="AF119"/>
      <c r="AG119" s="64"/>
      <c r="AH119" s="65"/>
      <c r="AI119" s="66"/>
      <c r="AJ119" s="67"/>
      <c r="AK119" s="67"/>
      <c r="AL119"/>
      <c r="AM119" s="64"/>
      <c r="AN119" s="65"/>
      <c r="AO119" s="66"/>
      <c r="AP119" s="67"/>
      <c r="AQ119" s="67"/>
      <c r="AS119" s="64"/>
      <c r="AT119" s="65"/>
      <c r="AU119" s="66"/>
      <c r="AV119" s="67"/>
      <c r="AW119" s="67"/>
      <c r="AY119" s="64"/>
      <c r="AZ119" s="65"/>
      <c r="BA119" s="66"/>
      <c r="BB119" s="67"/>
      <c r="BC119" s="67"/>
    </row>
    <row r="120" spans="2:55" s="13" customFormat="1" x14ac:dyDescent="0.25">
      <c r="B120" s="199" t="s">
        <v>148</v>
      </c>
      <c r="C120" s="64" t="s">
        <v>56</v>
      </c>
      <c r="D120" s="68">
        <v>2</v>
      </c>
      <c r="E120" s="66"/>
      <c r="F120" s="67"/>
      <c r="G120" s="67"/>
      <c r="I120" s="64"/>
      <c r="J120" s="68"/>
      <c r="K120" s="66"/>
      <c r="L120" s="67"/>
      <c r="M120" s="67"/>
      <c r="N120"/>
      <c r="O120" s="64"/>
      <c r="P120" s="68"/>
      <c r="Q120" s="66"/>
      <c r="R120" s="67"/>
      <c r="S120" s="67"/>
      <c r="U120" s="64"/>
      <c r="V120" s="68"/>
      <c r="W120" s="66"/>
      <c r="X120" s="67"/>
      <c r="Y120" s="67"/>
      <c r="AA120" s="64"/>
      <c r="AB120" s="68"/>
      <c r="AC120" s="66"/>
      <c r="AD120" s="67"/>
      <c r="AE120" s="67"/>
      <c r="AF120"/>
      <c r="AG120" s="64"/>
      <c r="AH120" s="68"/>
      <c r="AI120" s="66"/>
      <c r="AJ120" s="67"/>
      <c r="AK120" s="67"/>
      <c r="AL120"/>
      <c r="AM120" s="64"/>
      <c r="AN120" s="68"/>
      <c r="AO120" s="66"/>
      <c r="AP120" s="67"/>
      <c r="AQ120" s="67"/>
      <c r="AS120" s="64"/>
      <c r="AT120" s="68"/>
      <c r="AU120" s="66"/>
      <c r="AV120" s="67"/>
      <c r="AW120" s="67"/>
      <c r="AY120" s="64"/>
      <c r="AZ120" s="68"/>
      <c r="BA120" s="66"/>
      <c r="BB120" s="67"/>
      <c r="BC120" s="67"/>
    </row>
    <row r="121" spans="2:55" s="13" customFormat="1" x14ac:dyDescent="0.25">
      <c r="B121" s="196" t="s">
        <v>55</v>
      </c>
      <c r="C121" s="197" t="s">
        <v>56</v>
      </c>
      <c r="D121" s="198">
        <v>1.5</v>
      </c>
      <c r="E121" s="66"/>
      <c r="F121" s="67"/>
      <c r="G121" s="67"/>
      <c r="I121" s="64"/>
      <c r="J121" s="68"/>
      <c r="K121" s="66"/>
      <c r="L121" s="67"/>
      <c r="M121" s="67"/>
      <c r="N121"/>
      <c r="O121" s="64"/>
      <c r="P121" s="68"/>
      <c r="Q121" s="66"/>
      <c r="R121" s="67"/>
      <c r="S121" s="67"/>
      <c r="U121" s="64"/>
      <c r="V121" s="68"/>
      <c r="W121" s="66"/>
      <c r="X121" s="67"/>
      <c r="Y121" s="67"/>
      <c r="AA121" s="64"/>
      <c r="AB121" s="68"/>
      <c r="AC121" s="66"/>
      <c r="AD121" s="67"/>
      <c r="AE121" s="67"/>
      <c r="AF121"/>
      <c r="AG121" s="64"/>
      <c r="AH121" s="68"/>
      <c r="AI121" s="66"/>
      <c r="AJ121" s="67"/>
      <c r="AK121" s="67"/>
      <c r="AL121"/>
      <c r="AM121" s="64"/>
      <c r="AN121" s="68"/>
      <c r="AO121" s="66"/>
      <c r="AP121" s="67"/>
      <c r="AQ121" s="67"/>
      <c r="AS121" s="64"/>
      <c r="AT121" s="68"/>
      <c r="AU121" s="66"/>
      <c r="AV121" s="67"/>
      <c r="AW121" s="67"/>
      <c r="AY121" s="64"/>
      <c r="AZ121" s="68"/>
      <c r="BA121" s="66"/>
      <c r="BB121" s="67"/>
      <c r="BC121" s="67"/>
    </row>
    <row r="122" spans="2:55" s="13" customFormat="1" x14ac:dyDescent="0.25">
      <c r="B122" s="199" t="s">
        <v>146</v>
      </c>
      <c r="C122" s="200"/>
      <c r="D122" s="201"/>
      <c r="E122" s="66"/>
      <c r="F122" s="67"/>
      <c r="G122" s="67"/>
      <c r="I122" s="64"/>
      <c r="J122" s="68"/>
      <c r="K122" s="66"/>
      <c r="L122" s="67"/>
      <c r="M122" s="67"/>
      <c r="N122"/>
      <c r="O122" s="64"/>
      <c r="P122" s="68"/>
      <c r="Q122" s="66"/>
      <c r="R122" s="67"/>
      <c r="S122" s="67"/>
      <c r="U122" s="64"/>
      <c r="V122" s="68"/>
      <c r="W122" s="66"/>
      <c r="X122" s="67"/>
      <c r="Y122" s="67"/>
      <c r="AA122" s="64"/>
      <c r="AB122" s="68"/>
      <c r="AC122" s="66"/>
      <c r="AD122" s="67"/>
      <c r="AE122" s="67"/>
      <c r="AF122"/>
      <c r="AG122" s="64"/>
      <c r="AH122" s="68"/>
      <c r="AI122" s="66"/>
      <c r="AJ122" s="67"/>
      <c r="AK122" s="67"/>
      <c r="AL122"/>
      <c r="AM122" s="64"/>
      <c r="AN122" s="68"/>
      <c r="AO122" s="66"/>
      <c r="AP122" s="67"/>
      <c r="AQ122" s="67"/>
      <c r="AS122" s="64"/>
      <c r="AT122" s="68"/>
      <c r="AU122" s="66"/>
      <c r="AV122" s="67"/>
      <c r="AW122" s="67"/>
      <c r="AY122" s="64"/>
      <c r="AZ122" s="68"/>
      <c r="BA122" s="66"/>
      <c r="BB122" s="67"/>
      <c r="BC122" s="67"/>
    </row>
    <row r="123" spans="2:55" s="13" customFormat="1" x14ac:dyDescent="0.25">
      <c r="B123" s="202"/>
      <c r="C123" s="203"/>
      <c r="D123" s="201"/>
      <c r="E123" s="66"/>
      <c r="F123" s="67"/>
      <c r="G123" s="67"/>
      <c r="I123" s="64"/>
      <c r="J123" s="68"/>
      <c r="K123" s="66"/>
      <c r="L123" s="67"/>
      <c r="M123" s="67"/>
      <c r="N123"/>
      <c r="O123" s="64"/>
      <c r="P123" s="68"/>
      <c r="Q123" s="66"/>
      <c r="R123" s="67"/>
      <c r="S123" s="67"/>
      <c r="U123" s="64"/>
      <c r="V123" s="68"/>
      <c r="W123" s="66"/>
      <c r="X123" s="67"/>
      <c r="Y123" s="67"/>
      <c r="AA123" s="64"/>
      <c r="AB123" s="68"/>
      <c r="AC123" s="66"/>
      <c r="AD123" s="67"/>
      <c r="AE123" s="67"/>
      <c r="AF123"/>
      <c r="AG123" s="64"/>
      <c r="AH123" s="68"/>
      <c r="AI123" s="66"/>
      <c r="AJ123" s="67"/>
      <c r="AK123" s="67"/>
      <c r="AL123"/>
      <c r="AM123" s="64"/>
      <c r="AN123" s="68"/>
      <c r="AO123" s="66"/>
      <c r="AP123" s="67"/>
      <c r="AQ123" s="67"/>
      <c r="AS123" s="64"/>
      <c r="AT123" s="68"/>
      <c r="AU123" s="66"/>
      <c r="AV123" s="67"/>
      <c r="AW123" s="67"/>
      <c r="AY123" s="64"/>
      <c r="AZ123" s="68"/>
      <c r="BA123" s="66"/>
      <c r="BB123" s="67"/>
      <c r="BC123" s="67"/>
    </row>
    <row r="124" spans="2:55" x14ac:dyDescent="0.25">
      <c r="B124" s="204" t="s">
        <v>57</v>
      </c>
      <c r="C124" s="203"/>
      <c r="D124" s="201"/>
      <c r="E124" s="66"/>
      <c r="I124" s="64"/>
      <c r="J124" s="68"/>
      <c r="K124" s="66"/>
      <c r="O124" s="64"/>
      <c r="P124" s="68"/>
      <c r="Q124" s="66"/>
      <c r="U124" s="64"/>
      <c r="V124" s="68"/>
      <c r="W124" s="66"/>
      <c r="AA124" s="64"/>
      <c r="AB124" s="68"/>
      <c r="AC124" s="66"/>
      <c r="AG124" s="64"/>
      <c r="AH124" s="68"/>
      <c r="AI124" s="66"/>
      <c r="AM124" s="64"/>
      <c r="AN124" s="68"/>
      <c r="AO124" s="66"/>
      <c r="AS124" s="64"/>
      <c r="AT124" s="68"/>
      <c r="AU124" s="66"/>
      <c r="AY124" s="64"/>
      <c r="AZ124" s="68"/>
      <c r="BA124" s="66"/>
    </row>
    <row r="125" spans="2:55" x14ac:dyDescent="0.25"/>
    <row r="126" spans="2:55" x14ac:dyDescent="0.25">
      <c r="B126" s="4" t="s">
        <v>58</v>
      </c>
    </row>
    <row r="127" spans="2:55" x14ac:dyDescent="0.25"/>
    <row r="128" spans="2:55" x14ac:dyDescent="0.25">
      <c r="B128" s="4" t="s">
        <v>59</v>
      </c>
    </row>
    <row r="129" spans="2:55" x14ac:dyDescent="0.25">
      <c r="B129" s="4" t="s">
        <v>60</v>
      </c>
      <c r="D129" s="69"/>
      <c r="E129" s="69"/>
      <c r="F129" s="70"/>
      <c r="G129" s="70"/>
      <c r="J129" s="69"/>
      <c r="K129" s="69"/>
      <c r="L129" s="70"/>
      <c r="M129" s="70"/>
      <c r="P129" s="69"/>
      <c r="Q129" s="69"/>
      <c r="R129" s="70"/>
      <c r="S129" s="70"/>
      <c r="V129" s="69"/>
      <c r="W129" s="69"/>
      <c r="X129" s="70"/>
      <c r="Y129" s="70"/>
      <c r="AB129" s="69"/>
      <c r="AC129" s="69"/>
      <c r="AD129" s="70"/>
      <c r="AE129" s="70"/>
      <c r="AH129" s="69"/>
      <c r="AI129" s="69"/>
      <c r="AJ129" s="70"/>
      <c r="AK129" s="70"/>
      <c r="AN129" s="69"/>
      <c r="AO129" s="69"/>
      <c r="AP129" s="70"/>
      <c r="AQ129" s="70"/>
      <c r="AT129" s="69"/>
      <c r="AU129" s="69"/>
      <c r="AV129" s="70"/>
      <c r="AW129" s="70"/>
      <c r="AZ129" s="69"/>
      <c r="BA129" s="69"/>
      <c r="BB129" s="70"/>
      <c r="BC129" s="70"/>
    </row>
    <row r="130" spans="2:55" x14ac:dyDescent="0.25">
      <c r="B130" s="4" t="s">
        <v>61</v>
      </c>
      <c r="D130" s="69"/>
      <c r="E130" s="69"/>
      <c r="F130" s="70"/>
      <c r="G130" s="70"/>
      <c r="J130" s="69"/>
      <c r="K130" s="69"/>
      <c r="L130" s="70"/>
      <c r="M130" s="70"/>
      <c r="P130" s="69"/>
      <c r="Q130" s="69"/>
      <c r="R130" s="70"/>
      <c r="S130" s="70"/>
      <c r="V130" s="69"/>
      <c r="W130" s="69"/>
      <c r="X130" s="70"/>
      <c r="Y130" s="70"/>
      <c r="AB130" s="69"/>
      <c r="AC130" s="69"/>
      <c r="AD130" s="70"/>
      <c r="AE130" s="70"/>
      <c r="AH130" s="69"/>
      <c r="AI130" s="69"/>
      <c r="AJ130" s="70"/>
      <c r="AK130" s="70"/>
      <c r="AN130" s="69"/>
      <c r="AO130" s="69"/>
      <c r="AP130" s="70"/>
      <c r="AQ130" s="70"/>
      <c r="AT130" s="69"/>
      <c r="AU130" s="69"/>
      <c r="AV130" s="70"/>
      <c r="AW130" s="70"/>
      <c r="AZ130" s="69"/>
      <c r="BA130" s="69"/>
      <c r="BB130" s="70"/>
      <c r="BC130" s="70"/>
    </row>
    <row r="131" spans="2:55" x14ac:dyDescent="0.25">
      <c r="B131" s="4" t="s">
        <v>62</v>
      </c>
      <c r="D131" s="69"/>
      <c r="E131" s="69"/>
      <c r="F131" s="70"/>
      <c r="G131" s="70"/>
      <c r="J131" s="69"/>
      <c r="K131" s="69"/>
      <c r="L131" s="70"/>
      <c r="M131" s="70"/>
      <c r="P131" s="69"/>
      <c r="Q131" s="69"/>
      <c r="R131" s="70"/>
      <c r="S131" s="70"/>
      <c r="V131" s="69"/>
      <c r="W131" s="69"/>
      <c r="X131" s="70"/>
      <c r="Y131" s="70"/>
      <c r="AB131" s="69"/>
      <c r="AC131" s="69"/>
      <c r="AD131" s="70"/>
      <c r="AE131" s="70"/>
      <c r="AH131" s="69"/>
      <c r="AI131" s="69"/>
      <c r="AJ131" s="70"/>
      <c r="AK131" s="70"/>
      <c r="AN131" s="69"/>
      <c r="AO131" s="69"/>
      <c r="AP131" s="70"/>
      <c r="AQ131" s="70"/>
      <c r="AT131" s="69"/>
      <c r="AU131" s="69"/>
      <c r="AV131" s="70"/>
      <c r="AW131" s="70"/>
      <c r="AZ131" s="69"/>
      <c r="BA131" s="69"/>
      <c r="BB131" s="70"/>
      <c r="BC131" s="70"/>
    </row>
    <row r="132" spans="2:55" x14ac:dyDescent="0.25">
      <c r="B132" s="4" t="s">
        <v>63</v>
      </c>
      <c r="D132" s="69"/>
      <c r="E132" s="69"/>
      <c r="F132" s="70"/>
      <c r="G132" s="70"/>
      <c r="J132" s="69"/>
      <c r="K132" s="69"/>
      <c r="L132" s="70"/>
      <c r="M132" s="70"/>
      <c r="P132" s="69"/>
      <c r="Q132" s="69"/>
      <c r="R132" s="70"/>
      <c r="S132" s="70"/>
      <c r="V132" s="69"/>
      <c r="W132" s="69"/>
      <c r="X132" s="70"/>
      <c r="Y132" s="70"/>
      <c r="AB132" s="69"/>
      <c r="AC132" s="69"/>
      <c r="AD132" s="70"/>
      <c r="AE132" s="70"/>
      <c r="AH132" s="69"/>
      <c r="AI132" s="69"/>
      <c r="AJ132" s="70"/>
      <c r="AK132" s="70"/>
      <c r="AN132" s="69"/>
      <c r="AO132" s="69"/>
      <c r="AP132" s="70"/>
      <c r="AQ132" s="70"/>
      <c r="AT132" s="69"/>
      <c r="AU132" s="69"/>
      <c r="AV132" s="70"/>
      <c r="AW132" s="70"/>
      <c r="AZ132" s="69"/>
      <c r="BA132" s="69"/>
      <c r="BB132" s="70"/>
      <c r="BC132" s="70"/>
    </row>
    <row r="133" spans="2:55" x14ac:dyDescent="0.25">
      <c r="D133" s="69"/>
      <c r="E133" s="69"/>
      <c r="F133" s="70"/>
      <c r="G133" s="70"/>
      <c r="J133" s="69"/>
      <c r="K133" s="69"/>
      <c r="L133" s="70"/>
      <c r="M133" s="70"/>
      <c r="P133" s="69"/>
      <c r="Q133" s="69"/>
      <c r="R133" s="70"/>
      <c r="S133" s="70"/>
      <c r="V133" s="69"/>
      <c r="W133" s="69"/>
      <c r="X133" s="70"/>
      <c r="Y133" s="70"/>
      <c r="AB133" s="69"/>
      <c r="AC133" s="69"/>
      <c r="AD133" s="70"/>
      <c r="AE133" s="70"/>
      <c r="AH133" s="69"/>
      <c r="AI133" s="69"/>
      <c r="AJ133" s="70"/>
      <c r="AK133" s="70"/>
      <c r="AN133" s="69"/>
      <c r="AO133" s="69"/>
      <c r="AP133" s="70"/>
      <c r="AQ133" s="70"/>
      <c r="AT133" s="69"/>
      <c r="AU133" s="69"/>
      <c r="AV133" s="70"/>
      <c r="AW133" s="70"/>
      <c r="AZ133" s="69"/>
      <c r="BA133" s="69"/>
      <c r="BB133" s="70"/>
      <c r="BC133" s="70"/>
    </row>
    <row r="134" spans="2:55" x14ac:dyDescent="0.25">
      <c r="B134" s="4" t="s">
        <v>64</v>
      </c>
      <c r="D134" s="69"/>
      <c r="E134" s="69"/>
      <c r="F134" s="70"/>
      <c r="G134" s="70"/>
      <c r="J134" s="69"/>
      <c r="K134" s="69"/>
      <c r="L134" s="70"/>
      <c r="M134" s="70"/>
      <c r="P134" s="69"/>
      <c r="Q134" s="69"/>
      <c r="R134" s="70"/>
      <c r="S134" s="70"/>
      <c r="V134" s="69"/>
      <c r="W134" s="69"/>
      <c r="X134" s="70"/>
      <c r="Y134" s="70"/>
      <c r="AB134" s="69"/>
      <c r="AC134" s="69"/>
      <c r="AD134" s="70"/>
      <c r="AE134" s="70"/>
      <c r="AH134" s="69"/>
      <c r="AI134" s="69"/>
      <c r="AJ134" s="70"/>
      <c r="AK134" s="70"/>
      <c r="AN134" s="69"/>
      <c r="AO134" s="69"/>
      <c r="AP134" s="70"/>
      <c r="AQ134" s="70"/>
      <c r="AT134" s="69"/>
      <c r="AU134" s="69"/>
      <c r="AV134" s="70"/>
      <c r="AW134" s="70"/>
      <c r="AZ134" s="69"/>
      <c r="BA134" s="69"/>
      <c r="BB134" s="70"/>
      <c r="BC134" s="70"/>
    </row>
    <row r="135" spans="2:55" x14ac:dyDescent="0.25">
      <c r="B135" s="4" t="s">
        <v>65</v>
      </c>
      <c r="D135" s="69"/>
      <c r="E135" s="69"/>
      <c r="F135" s="70"/>
      <c r="G135" s="70"/>
      <c r="J135" s="69"/>
      <c r="K135" s="69"/>
      <c r="L135" s="70"/>
      <c r="M135" s="70"/>
      <c r="P135" s="69"/>
      <c r="Q135" s="69"/>
      <c r="R135" s="70"/>
      <c r="S135" s="70"/>
      <c r="V135" s="69"/>
      <c r="W135" s="69"/>
      <c r="X135" s="70"/>
      <c r="Y135" s="70"/>
      <c r="AB135" s="69"/>
      <c r="AC135" s="69"/>
      <c r="AD135" s="70"/>
      <c r="AE135" s="70"/>
      <c r="AH135" s="69"/>
      <c r="AI135" s="69"/>
      <c r="AJ135" s="70"/>
      <c r="AK135" s="70"/>
      <c r="AN135" s="69"/>
      <c r="AO135" s="69"/>
      <c r="AP135" s="70"/>
      <c r="AQ135" s="70"/>
      <c r="AT135" s="69"/>
      <c r="AU135" s="69"/>
      <c r="AV135" s="70"/>
      <c r="AW135" s="70"/>
      <c r="AZ135" s="69"/>
      <c r="BA135" s="69"/>
      <c r="BB135" s="70"/>
      <c r="BC135" s="70"/>
    </row>
    <row r="136" spans="2:55" x14ac:dyDescent="0.25">
      <c r="B136" s="4" t="s">
        <v>61</v>
      </c>
      <c r="D136" s="69"/>
      <c r="E136" s="69"/>
      <c r="F136" s="70"/>
      <c r="G136" s="70"/>
      <c r="J136" s="69"/>
      <c r="K136" s="69"/>
      <c r="L136" s="70"/>
      <c r="M136" s="70"/>
      <c r="P136" s="69"/>
      <c r="Q136" s="69"/>
      <c r="R136" s="70"/>
      <c r="S136" s="70"/>
      <c r="V136" s="69"/>
      <c r="W136" s="69"/>
      <c r="X136" s="70"/>
      <c r="Y136" s="70"/>
      <c r="AB136" s="69"/>
      <c r="AC136" s="69"/>
      <c r="AD136" s="70"/>
      <c r="AE136" s="70"/>
      <c r="AH136" s="69"/>
      <c r="AI136" s="69"/>
      <c r="AJ136" s="70"/>
      <c r="AK136" s="70"/>
      <c r="AN136" s="69"/>
      <c r="AO136" s="69"/>
      <c r="AP136" s="70"/>
      <c r="AQ136" s="70"/>
      <c r="AT136" s="69"/>
      <c r="AU136" s="69"/>
      <c r="AV136" s="70"/>
      <c r="AW136" s="70"/>
      <c r="AZ136" s="69"/>
      <c r="BA136" s="69"/>
      <c r="BB136" s="70"/>
      <c r="BC136" s="70"/>
    </row>
    <row r="137" spans="2:55" x14ac:dyDescent="0.25">
      <c r="B137" s="4" t="s">
        <v>66</v>
      </c>
    </row>
    <row r="138" spans="2:55" x14ac:dyDescent="0.25">
      <c r="B138" s="4" t="s">
        <v>67</v>
      </c>
    </row>
    <row r="139" spans="2:55" x14ac:dyDescent="0.25"/>
    <row r="140" spans="2:55" x14ac:dyDescent="0.25">
      <c r="B140" s="71" t="s">
        <v>68</v>
      </c>
    </row>
    <row r="141" spans="2:55" x14ac:dyDescent="0.25">
      <c r="B141" s="4" t="s">
        <v>69</v>
      </c>
    </row>
    <row r="142" spans="2:55" x14ac:dyDescent="0.25"/>
    <row r="143" spans="2:55" x14ac:dyDescent="0.25">
      <c r="B143" s="4" t="s">
        <v>58</v>
      </c>
    </row>
    <row r="144" spans="2:55"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sheetData>
  <mergeCells count="13">
    <mergeCell ref="B92:G92"/>
    <mergeCell ref="I8:M8"/>
    <mergeCell ref="AG8:AK8"/>
    <mergeCell ref="O8:S8"/>
    <mergeCell ref="U8:Y8"/>
    <mergeCell ref="AA8:AE8"/>
    <mergeCell ref="B11:G11"/>
    <mergeCell ref="C8:G8"/>
    <mergeCell ref="AM8:AQ8"/>
    <mergeCell ref="AS8:AW8"/>
    <mergeCell ref="AY8:BC8"/>
    <mergeCell ref="B31:G31"/>
    <mergeCell ref="B84:G84"/>
  </mergeCells>
  <hyperlinks>
    <hyperlink ref="B140" r:id="rId1" xr:uid="{55E64697-F79F-4C4D-A820-99EC8E960CFD}"/>
  </hyperlinks>
  <pageMargins left="0.7" right="0.7" top="0.75" bottom="0.75" header="0.3" footer="0.3"/>
  <pageSetup scale="45" orientation="portrait" r:id="rId2"/>
  <headerFooter>
    <oddFooter>&amp;L&amp;1#&amp;"Calibri"&amp;10&amp;K000000Classified: RMG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A9E67-44B0-476D-A9C5-4D2B574093B0}">
  <sheetPr>
    <pageSetUpPr fitToPage="1"/>
  </sheetPr>
  <dimension ref="A1:N24"/>
  <sheetViews>
    <sheetView showGridLines="0" zoomScale="85" zoomScaleNormal="85" workbookViewId="0">
      <pane ySplit="1" topLeftCell="A2" activePane="bottomLeft" state="frozen"/>
      <selection pane="bottomLeft" activeCell="H19" sqref="H19"/>
    </sheetView>
  </sheetViews>
  <sheetFormatPr defaultColWidth="8.85546875" defaultRowHeight="15" x14ac:dyDescent="0.25"/>
  <cols>
    <col min="1" max="1" width="2.7109375" style="130" customWidth="1"/>
    <col min="2" max="2" width="9.28515625" style="130" customWidth="1"/>
    <col min="3" max="3" width="71" style="130" customWidth="1"/>
    <col min="4" max="4" width="8.85546875" style="130"/>
    <col min="5" max="5" width="9.140625"/>
    <col min="6" max="6" width="8.85546875" style="130"/>
    <col min="7" max="7" width="4.140625" style="130" customWidth="1"/>
    <col min="8" max="8" width="9.140625" style="130" customWidth="1"/>
    <col min="9" max="13" width="8.85546875" style="130"/>
    <col min="14" max="14" width="6.85546875" style="130" customWidth="1"/>
    <col min="15" max="16384" width="8.85546875" style="130"/>
  </cols>
  <sheetData>
    <row r="1" spans="1:14" s="126" customFormat="1" ht="18" x14ac:dyDescent="0.25">
      <c r="A1" s="125" t="s">
        <v>135</v>
      </c>
      <c r="C1" s="125"/>
    </row>
    <row r="2" spans="1:14" s="188" customFormat="1" x14ac:dyDescent="0.25"/>
    <row r="3" spans="1:14" s="128" customFormat="1" ht="18" x14ac:dyDescent="0.25">
      <c r="A3" s="127"/>
      <c r="C3" s="129" t="s">
        <v>106</v>
      </c>
      <c r="E3"/>
    </row>
    <row r="4" spans="1:14" x14ac:dyDescent="0.25">
      <c r="G4" s="131"/>
      <c r="H4" s="132"/>
      <c r="I4" s="132"/>
      <c r="J4" s="132"/>
      <c r="K4" s="132"/>
      <c r="L4" s="132"/>
      <c r="M4" s="132"/>
      <c r="N4" s="133"/>
    </row>
    <row r="5" spans="1:14" ht="15.75" x14ac:dyDescent="0.25">
      <c r="B5" s="190" t="s">
        <v>107</v>
      </c>
      <c r="C5" s="191"/>
      <c r="G5" s="134"/>
      <c r="H5" s="135" t="s">
        <v>108</v>
      </c>
      <c r="I5" s="136"/>
      <c r="J5" s="136"/>
      <c r="K5" s="136"/>
      <c r="L5" s="136"/>
      <c r="M5" s="136"/>
      <c r="N5" s="137"/>
    </row>
    <row r="6" spans="1:14" s="138" customFormat="1" ht="34.15" customHeight="1" x14ac:dyDescent="0.25">
      <c r="B6" s="139" t="s">
        <v>109</v>
      </c>
      <c r="C6" s="235" t="s">
        <v>110</v>
      </c>
      <c r="D6" s="236"/>
      <c r="E6"/>
      <c r="G6" s="140"/>
      <c r="H6" s="141"/>
      <c r="I6" s="136"/>
      <c r="J6" s="142" t="s">
        <v>4</v>
      </c>
      <c r="K6" s="142" t="s">
        <v>5</v>
      </c>
      <c r="L6" s="142" t="s">
        <v>6</v>
      </c>
      <c r="M6" s="143"/>
      <c r="N6" s="144"/>
    </row>
    <row r="7" spans="1:14" s="138" customFormat="1" ht="34.15" customHeight="1" x14ac:dyDescent="0.2">
      <c r="B7" s="145" t="s">
        <v>111</v>
      </c>
      <c r="C7" s="236" t="s">
        <v>112</v>
      </c>
      <c r="D7" s="236"/>
      <c r="E7"/>
      <c r="G7" s="140"/>
      <c r="H7" s="141"/>
      <c r="I7" s="146" t="s">
        <v>113</v>
      </c>
      <c r="J7" s="147">
        <v>100</v>
      </c>
      <c r="K7" s="148">
        <v>0.13819999999999999</v>
      </c>
      <c r="L7" s="147">
        <v>38.603299999999997</v>
      </c>
      <c r="M7" s="143"/>
      <c r="N7" s="144"/>
    </row>
    <row r="8" spans="1:14" s="138" customFormat="1" ht="36" customHeight="1" x14ac:dyDescent="0.2">
      <c r="B8" s="145" t="s">
        <v>114</v>
      </c>
      <c r="C8" s="236" t="s">
        <v>115</v>
      </c>
      <c r="D8" s="236"/>
      <c r="E8"/>
      <c r="G8" s="140"/>
      <c r="H8" s="149"/>
      <c r="I8" s="146" t="s">
        <v>116</v>
      </c>
      <c r="J8" s="147">
        <v>325</v>
      </c>
      <c r="K8" s="150" t="s">
        <v>117</v>
      </c>
      <c r="L8" s="151"/>
      <c r="M8" s="143"/>
      <c r="N8" s="144"/>
    </row>
    <row r="9" spans="1:14" s="138" customFormat="1" ht="36" customHeight="1" x14ac:dyDescent="0.2">
      <c r="B9" s="145" t="s">
        <v>118</v>
      </c>
      <c r="C9" s="236" t="s">
        <v>119</v>
      </c>
      <c r="D9" s="236"/>
      <c r="E9"/>
      <c r="G9" s="140"/>
      <c r="H9" s="149"/>
      <c r="I9" s="146" t="s">
        <v>120</v>
      </c>
      <c r="J9" s="152">
        <f>ROUND(((J8-J7)*K7)+L7,3)</f>
        <v>69.697999999999993</v>
      </c>
      <c r="K9" s="153"/>
      <c r="L9" s="151"/>
      <c r="M9" s="143"/>
      <c r="N9" s="144"/>
    </row>
    <row r="10" spans="1:14" x14ac:dyDescent="0.25">
      <c r="G10" s="154"/>
      <c r="H10" s="155"/>
      <c r="I10" s="155"/>
      <c r="J10" s="155"/>
      <c r="K10" s="155"/>
      <c r="L10" s="155"/>
      <c r="M10" s="155"/>
      <c r="N10" s="156"/>
    </row>
    <row r="11" spans="1:14" ht="15.75" x14ac:dyDescent="0.25">
      <c r="B11" s="157" t="s">
        <v>121</v>
      </c>
      <c r="C11" s="158"/>
      <c r="D11" s="158"/>
    </row>
    <row r="12" spans="1:14" x14ac:dyDescent="0.25">
      <c r="B12" s="159" t="s">
        <v>136</v>
      </c>
      <c r="C12" s="158"/>
      <c r="D12" s="158"/>
    </row>
    <row r="13" spans="1:14" x14ac:dyDescent="0.25">
      <c r="B13" s="160" t="s">
        <v>109</v>
      </c>
      <c r="C13" s="161" t="s">
        <v>122</v>
      </c>
      <c r="D13" s="162">
        <f>'RMW Prices'!$F$20</f>
        <v>0.1221</v>
      </c>
    </row>
    <row r="14" spans="1:14" x14ac:dyDescent="0.25">
      <c r="B14" s="163"/>
      <c r="C14" s="181" t="s">
        <v>137</v>
      </c>
      <c r="D14" s="164">
        <f>'RMW Prices'!$G$20</f>
        <v>49.063600000000001</v>
      </c>
    </row>
    <row r="15" spans="1:14" ht="18" customHeight="1" x14ac:dyDescent="0.25">
      <c r="B15" s="163" t="s">
        <v>111</v>
      </c>
      <c r="C15" s="165" t="s">
        <v>123</v>
      </c>
      <c r="D15" s="166" t="s">
        <v>124</v>
      </c>
    </row>
    <row r="16" spans="1:14" ht="18" customHeight="1" x14ac:dyDescent="0.25">
      <c r="B16" s="163" t="s">
        <v>125</v>
      </c>
      <c r="C16" s="165" t="str">
        <f>"Incremental price = 225g x "&amp;TEXT(D13,"0.0000p")</f>
        <v>Incremental price = 225g x 0.1221p</v>
      </c>
      <c r="D16" s="166">
        <f>(325-100)*D13</f>
        <v>27.4725</v>
      </c>
      <c r="H16" s="167"/>
      <c r="I16" s="168"/>
    </row>
    <row r="17" spans="2:9" ht="18" customHeight="1" x14ac:dyDescent="0.25">
      <c r="B17" s="163" t="s">
        <v>126</v>
      </c>
      <c r="C17" s="165" t="str">
        <f>"Final price = "&amp;TEXT(D16,"0.0000p")&amp;" + "&amp;TEXT(D14,"0.0000p")&amp;", rounded to the nearest 1/1000th of a penny"</f>
        <v>Final price = 27.4725p + 49.0636p, rounded to the nearest 1/1000th of a penny</v>
      </c>
      <c r="D17" s="169">
        <f>ROUND(D14+D16,3)</f>
        <v>76.536000000000001</v>
      </c>
      <c r="H17" s="167"/>
      <c r="I17" s="168"/>
    </row>
    <row r="18" spans="2:9" s="136" customFormat="1" ht="18" customHeight="1" x14ac:dyDescent="0.25">
      <c r="B18" s="160"/>
      <c r="C18" s="170"/>
      <c r="D18" s="171"/>
      <c r="E18"/>
      <c r="H18" s="167"/>
      <c r="I18" s="172"/>
    </row>
    <row r="19" spans="2:9" x14ac:dyDescent="0.25">
      <c r="B19" s="173" t="s">
        <v>127</v>
      </c>
      <c r="C19" s="158"/>
      <c r="D19" s="158"/>
    </row>
    <row r="20" spans="2:9" x14ac:dyDescent="0.25">
      <c r="B20" s="158" t="str">
        <f>"Business mail presented in trays will save "&amp;TEXT('RMW Prices'!$D$120,"0.0p")&amp;" per item"</f>
        <v>Business mail presented in trays will save 2.0p per item</v>
      </c>
      <c r="C20" s="158"/>
      <c r="D20" s="158"/>
    </row>
    <row r="21" spans="2:9" x14ac:dyDescent="0.25">
      <c r="B21" s="174" t="str">
        <f>"Final tray price = "&amp;TEXT(D17,"0.000p")&amp;" - "&amp;TEXT('RMW Prices'!$D$120,"0.0p")</f>
        <v>Final tray price = 76.536p - 2.0p</v>
      </c>
      <c r="C21" s="175"/>
      <c r="D21" s="176">
        <f>D17-'RMW Prices'!$D$120</f>
        <v>74.536000000000001</v>
      </c>
    </row>
    <row r="23" spans="2:9" x14ac:dyDescent="0.25">
      <c r="B23" s="177" t="s">
        <v>68</v>
      </c>
    </row>
    <row r="24" spans="2:9" x14ac:dyDescent="0.25">
      <c r="B24" s="182" t="s">
        <v>138</v>
      </c>
    </row>
  </sheetData>
  <mergeCells count="4">
    <mergeCell ref="C6:D6"/>
    <mergeCell ref="C7:D7"/>
    <mergeCell ref="C8:D8"/>
    <mergeCell ref="C9:D9"/>
  </mergeCells>
  <dataValidations count="1">
    <dataValidation type="whole" allowBlank="1" showInputMessage="1" showErrorMessage="1" sqref="J8 J65544 J131080 J196616 J262152 J327688 J393224 J458760 J524296 J589832 J655368 J720904 J786440 J851976 J917512 J983048" xr:uid="{C219EDD3-7C8E-47DF-A2E8-EBDD5689E2E5}">
      <formula1>251</formula1>
      <formula2>750</formula2>
    </dataValidation>
  </dataValidations>
  <hyperlinks>
    <hyperlink ref="B23" r:id="rId1" xr:uid="{D4586DA6-5C54-4FB8-BD15-9BDF273DA584}"/>
  </hyperlinks>
  <pageMargins left="0.31496062992125984" right="0.31496062992125984" top="0.74803149606299213" bottom="0.74803149606299213" header="0.31496062992125984" footer="0.31496062992125984"/>
  <pageSetup paperSize="9" scale="81" orientation="portrait" horizontalDpi="300" verticalDpi="300" r:id="rId2"/>
  <headerFooter>
    <oddHeader>&amp;A</oddHeader>
    <oddFooter>&amp;F&amp;L&amp;1#&amp;"Calibri"&amp;10&amp;K000000Classified: RMG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F872-03A4-42AD-BBB7-7C13DC40CA6C}">
  <sheetPr>
    <pageSetUpPr fitToPage="1"/>
  </sheetPr>
  <dimension ref="A1:D70"/>
  <sheetViews>
    <sheetView showGridLines="0" zoomScale="85" zoomScaleNormal="85" workbookViewId="0">
      <pane ySplit="1" topLeftCell="A2" activePane="bottomLeft" state="frozen"/>
      <selection activeCell="P8" sqref="P8"/>
      <selection pane="bottomLeft" activeCell="A2" sqref="A2"/>
    </sheetView>
  </sheetViews>
  <sheetFormatPr defaultColWidth="8.85546875" defaultRowHeight="15" zeroHeight="1" x14ac:dyDescent="0.25"/>
  <cols>
    <col min="1" max="1" width="2.5703125" style="75" customWidth="1"/>
    <col min="2" max="2" width="68.140625" style="75" customWidth="1"/>
    <col min="3" max="3" width="16.140625" style="75" customWidth="1"/>
    <col min="4" max="4" width="20.28515625" style="75" customWidth="1"/>
    <col min="5" max="16384" width="8.85546875" style="75"/>
  </cols>
  <sheetData>
    <row r="1" spans="1:4" s="73" customFormat="1" ht="18" x14ac:dyDescent="0.25">
      <c r="A1" s="72" t="s">
        <v>171</v>
      </c>
      <c r="B1" s="72"/>
      <c r="C1" s="72"/>
    </row>
    <row r="2" spans="1:4" s="188" customFormat="1" x14ac:dyDescent="0.25"/>
    <row r="3" spans="1:4" ht="31.5" customHeight="1" x14ac:dyDescent="0.25">
      <c r="A3" s="74"/>
      <c r="B3" s="76" t="s">
        <v>1</v>
      </c>
      <c r="C3" s="77" t="s">
        <v>71</v>
      </c>
      <c r="D3" s="78" t="s">
        <v>143</v>
      </c>
    </row>
    <row r="4" spans="1:4" x14ac:dyDescent="0.25">
      <c r="A4" s="74"/>
      <c r="B4" s="79" t="s">
        <v>72</v>
      </c>
      <c r="C4" s="80" t="s">
        <v>54</v>
      </c>
      <c r="D4" s="81" t="s">
        <v>152</v>
      </c>
    </row>
    <row r="5" spans="1:4" x14ac:dyDescent="0.25">
      <c r="A5" s="74"/>
      <c r="B5" s="82"/>
      <c r="C5" s="83" t="s">
        <v>56</v>
      </c>
      <c r="D5" s="84" t="s">
        <v>153</v>
      </c>
    </row>
    <row r="6" spans="1:4" x14ac:dyDescent="0.25">
      <c r="B6" s="79" t="s">
        <v>73</v>
      </c>
      <c r="C6" s="80"/>
      <c r="D6" s="85" t="s">
        <v>154</v>
      </c>
    </row>
    <row r="7" spans="1:4" x14ac:dyDescent="0.25">
      <c r="B7" s="86" t="s">
        <v>74</v>
      </c>
      <c r="C7" s="80"/>
      <c r="D7" s="85" t="s">
        <v>154</v>
      </c>
    </row>
    <row r="8" spans="1:4" x14ac:dyDescent="0.25">
      <c r="B8" s="87" t="s">
        <v>75</v>
      </c>
      <c r="C8" s="88" t="s">
        <v>54</v>
      </c>
      <c r="D8" s="89" t="s">
        <v>155</v>
      </c>
    </row>
    <row r="9" spans="1:4" x14ac:dyDescent="0.25">
      <c r="B9" s="90"/>
      <c r="C9" s="91" t="s">
        <v>56</v>
      </c>
      <c r="D9" s="92" t="s">
        <v>156</v>
      </c>
    </row>
    <row r="10" spans="1:4" x14ac:dyDescent="0.25">
      <c r="B10" s="93" t="s">
        <v>76</v>
      </c>
      <c r="C10" s="80"/>
      <c r="D10" s="94">
        <v>2.77</v>
      </c>
    </row>
    <row r="11" spans="1:4" x14ac:dyDescent="0.25">
      <c r="B11" s="93" t="s">
        <v>77</v>
      </c>
      <c r="C11" s="80"/>
      <c r="D11" s="94"/>
    </row>
    <row r="12" spans="1:4" x14ac:dyDescent="0.25">
      <c r="B12" s="189" t="s">
        <v>157</v>
      </c>
      <c r="C12" s="83" t="s">
        <v>54</v>
      </c>
      <c r="D12" s="95" t="s">
        <v>158</v>
      </c>
    </row>
    <row r="13" spans="1:4" x14ac:dyDescent="0.25">
      <c r="B13" s="189" t="s">
        <v>159</v>
      </c>
      <c r="C13" s="96" t="s">
        <v>56</v>
      </c>
      <c r="D13" s="97" t="s">
        <v>160</v>
      </c>
    </row>
    <row r="14" spans="1:4" x14ac:dyDescent="0.25">
      <c r="B14" s="86" t="s">
        <v>78</v>
      </c>
      <c r="C14" s="80"/>
      <c r="D14" s="94">
        <v>11.27</v>
      </c>
    </row>
    <row r="15" spans="1:4" x14ac:dyDescent="0.25">
      <c r="B15" s="98" t="s">
        <v>79</v>
      </c>
      <c r="C15" s="99"/>
      <c r="D15" s="100">
        <v>3.23</v>
      </c>
    </row>
    <row r="16" spans="1:4" x14ac:dyDescent="0.25">
      <c r="B16" s="98" t="s">
        <v>80</v>
      </c>
      <c r="C16" s="99"/>
      <c r="D16" s="100">
        <v>17.3</v>
      </c>
    </row>
    <row r="17" spans="2:4" x14ac:dyDescent="0.25">
      <c r="B17" s="98" t="s">
        <v>81</v>
      </c>
      <c r="C17" s="99"/>
      <c r="D17" s="100">
        <v>1.68</v>
      </c>
    </row>
    <row r="18" spans="2:4" x14ac:dyDescent="0.25">
      <c r="B18" s="101" t="s">
        <v>82</v>
      </c>
      <c r="C18" s="99"/>
      <c r="D18" s="102"/>
    </row>
    <row r="19" spans="2:4" x14ac:dyDescent="0.25">
      <c r="B19" s="98" t="s">
        <v>83</v>
      </c>
      <c r="C19" s="99"/>
      <c r="D19" s="100">
        <v>18.420000000000002</v>
      </c>
    </row>
    <row r="20" spans="2:4" x14ac:dyDescent="0.25">
      <c r="B20" s="98" t="s">
        <v>84</v>
      </c>
      <c r="C20" s="99"/>
      <c r="D20" s="100">
        <v>1.7</v>
      </c>
    </row>
    <row r="21" spans="2:4" x14ac:dyDescent="0.25">
      <c r="B21" s="98" t="s">
        <v>85</v>
      </c>
      <c r="C21" s="99"/>
      <c r="D21" s="100">
        <v>129.68</v>
      </c>
    </row>
    <row r="22" spans="2:4" x14ac:dyDescent="0.25">
      <c r="B22" s="79" t="s">
        <v>86</v>
      </c>
      <c r="C22" s="103"/>
      <c r="D22" s="104"/>
    </row>
    <row r="23" spans="2:4" x14ac:dyDescent="0.25">
      <c r="B23" s="98" t="s">
        <v>87</v>
      </c>
      <c r="C23" s="99"/>
      <c r="D23" s="105" t="s">
        <v>161</v>
      </c>
    </row>
    <row r="24" spans="2:4" x14ac:dyDescent="0.25">
      <c r="B24" s="79" t="s">
        <v>88</v>
      </c>
      <c r="C24" s="103"/>
      <c r="D24" s="104"/>
    </row>
    <row r="25" spans="2:4" x14ac:dyDescent="0.25">
      <c r="B25" s="98" t="s">
        <v>89</v>
      </c>
      <c r="C25" s="99"/>
      <c r="D25" s="100">
        <v>159.74</v>
      </c>
    </row>
    <row r="26" spans="2:4" x14ac:dyDescent="0.25">
      <c r="B26" s="106" t="s">
        <v>90</v>
      </c>
      <c r="C26" s="107"/>
      <c r="D26" s="108">
        <v>55</v>
      </c>
    </row>
    <row r="27" spans="2:4" ht="26.25" x14ac:dyDescent="0.25">
      <c r="B27" s="109" t="s">
        <v>91</v>
      </c>
      <c r="C27" s="237" t="s">
        <v>92</v>
      </c>
      <c r="D27" s="238"/>
    </row>
    <row r="28" spans="2:4" x14ac:dyDescent="0.25">
      <c r="B28" s="98" t="s">
        <v>93</v>
      </c>
      <c r="C28" s="237"/>
      <c r="D28" s="238"/>
    </row>
    <row r="29" spans="2:4" ht="36.75" x14ac:dyDescent="0.25">
      <c r="B29" s="110" t="s">
        <v>94</v>
      </c>
      <c r="C29" s="239"/>
      <c r="D29" s="240"/>
    </row>
    <row r="30" spans="2:4" ht="16.5" x14ac:dyDescent="0.3">
      <c r="B30" s="111"/>
      <c r="C30" s="112"/>
      <c r="D30" s="113"/>
    </row>
    <row r="31" spans="2:4" ht="26.25" x14ac:dyDescent="0.3">
      <c r="B31" s="114" t="s">
        <v>95</v>
      </c>
      <c r="C31" s="113"/>
      <c r="D31" s="113"/>
    </row>
    <row r="32" spans="2:4" ht="16.5" x14ac:dyDescent="0.3">
      <c r="B32" s="113"/>
      <c r="C32" s="113"/>
      <c r="D32" s="113"/>
    </row>
    <row r="33" spans="2:4" ht="15.75" x14ac:dyDescent="0.25">
      <c r="B33" s="76" t="s">
        <v>96</v>
      </c>
      <c r="C33" s="77" t="s">
        <v>71</v>
      </c>
      <c r="D33" s="78" t="s">
        <v>143</v>
      </c>
    </row>
    <row r="34" spans="2:4" x14ac:dyDescent="0.25">
      <c r="B34" s="79" t="s">
        <v>97</v>
      </c>
      <c r="C34" s="80" t="s">
        <v>54</v>
      </c>
      <c r="D34" s="81" t="s">
        <v>162</v>
      </c>
    </row>
    <row r="35" spans="2:4" x14ac:dyDescent="0.25">
      <c r="B35" s="82"/>
      <c r="C35" s="83" t="s">
        <v>56</v>
      </c>
      <c r="D35" s="84" t="s">
        <v>163</v>
      </c>
    </row>
    <row r="36" spans="2:4" x14ac:dyDescent="0.25">
      <c r="B36" s="79" t="s">
        <v>98</v>
      </c>
      <c r="C36" s="80" t="s">
        <v>54</v>
      </c>
      <c r="D36" s="81" t="s">
        <v>164</v>
      </c>
    </row>
    <row r="37" spans="2:4" ht="15" customHeight="1" x14ac:dyDescent="0.25">
      <c r="B37" s="98"/>
      <c r="C37" s="83" t="s">
        <v>56</v>
      </c>
      <c r="D37" s="84" t="s">
        <v>164</v>
      </c>
    </row>
    <row r="38" spans="2:4" x14ac:dyDescent="0.25">
      <c r="B38" s="86" t="s">
        <v>99</v>
      </c>
      <c r="C38" s="80" t="s">
        <v>54</v>
      </c>
      <c r="D38" s="115" t="s">
        <v>165</v>
      </c>
    </row>
    <row r="39" spans="2:4" x14ac:dyDescent="0.25">
      <c r="B39" s="82"/>
      <c r="C39" s="83" t="s">
        <v>56</v>
      </c>
      <c r="D39" s="116" t="s">
        <v>166</v>
      </c>
    </row>
    <row r="40" spans="2:4" x14ac:dyDescent="0.25">
      <c r="B40" s="79" t="s">
        <v>100</v>
      </c>
      <c r="C40" s="80" t="s">
        <v>54</v>
      </c>
      <c r="D40" s="115" t="s">
        <v>167</v>
      </c>
    </row>
    <row r="41" spans="2:4" x14ac:dyDescent="0.25">
      <c r="B41" s="98"/>
      <c r="C41" s="83" t="s">
        <v>56</v>
      </c>
      <c r="D41" s="116" t="s">
        <v>168</v>
      </c>
    </row>
    <row r="42" spans="2:4" x14ac:dyDescent="0.25">
      <c r="B42" s="86" t="s">
        <v>101</v>
      </c>
      <c r="C42" s="80" t="s">
        <v>54</v>
      </c>
      <c r="D42" s="94">
        <v>34.6</v>
      </c>
    </row>
    <row r="43" spans="2:4" x14ac:dyDescent="0.25">
      <c r="B43" s="82"/>
      <c r="C43" s="83" t="s">
        <v>56</v>
      </c>
      <c r="D43" s="95">
        <v>34.6</v>
      </c>
    </row>
    <row r="44" spans="2:4" x14ac:dyDescent="0.25">
      <c r="B44" s="87" t="s">
        <v>102</v>
      </c>
      <c r="C44" s="88" t="s">
        <v>54</v>
      </c>
      <c r="D44" s="117">
        <v>34.6</v>
      </c>
    </row>
    <row r="45" spans="2:4" x14ac:dyDescent="0.25">
      <c r="B45" s="90"/>
      <c r="C45" s="91" t="s">
        <v>56</v>
      </c>
      <c r="D45" s="118">
        <v>34.6</v>
      </c>
    </row>
    <row r="46" spans="2:4" x14ac:dyDescent="0.25">
      <c r="B46" s="87" t="s">
        <v>103</v>
      </c>
      <c r="C46" s="88" t="s">
        <v>54</v>
      </c>
      <c r="D46" s="117" t="s">
        <v>169</v>
      </c>
    </row>
    <row r="47" spans="2:4" x14ac:dyDescent="0.25">
      <c r="B47" s="119"/>
      <c r="C47" s="120" t="s">
        <v>56</v>
      </c>
      <c r="D47" s="121" t="s">
        <v>170</v>
      </c>
    </row>
    <row r="48" spans="2:4" ht="16.5" x14ac:dyDescent="0.3">
      <c r="B48" s="113"/>
      <c r="C48" s="113"/>
      <c r="D48" s="113"/>
    </row>
    <row r="49" spans="2:4" ht="16.5" x14ac:dyDescent="0.3">
      <c r="B49" s="122" t="s">
        <v>104</v>
      </c>
      <c r="C49" s="113"/>
      <c r="D49" s="113"/>
    </row>
    <row r="50" spans="2:4" ht="16.5" x14ac:dyDescent="0.3">
      <c r="B50" s="122"/>
      <c r="C50" s="113"/>
      <c r="D50" s="113"/>
    </row>
    <row r="51" spans="2:4" ht="16.5" x14ac:dyDescent="0.3">
      <c r="B51" s="123" t="s">
        <v>105</v>
      </c>
      <c r="C51" s="113"/>
      <c r="D51" s="113"/>
    </row>
    <row r="52" spans="2:4" ht="16.5" x14ac:dyDescent="0.3">
      <c r="B52" s="124" t="s">
        <v>70</v>
      </c>
      <c r="C52" s="113"/>
      <c r="D52" s="113"/>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sheetData>
  <mergeCells count="1">
    <mergeCell ref="C27:D29"/>
  </mergeCells>
  <pageMargins left="0.75" right="0.75" top="1" bottom="1" header="0.5" footer="0.5"/>
  <pageSetup paperSize="9" scale="65" orientation="portrait" r:id="rId1"/>
  <headerFooter alignWithMargins="0">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RMW Prices</vt:lpstr>
      <vt:lpstr>Worked Example</vt:lpstr>
      <vt:lpstr>Other Charges</vt:lpstr>
      <vt:lpstr>'RMW Prices'!Print_Area</vt:lpstr>
      <vt:lpstr>'RMW Prices'!Print_Titles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Sheppee</dc:creator>
  <cp:lastModifiedBy>Katherine Sealey</cp:lastModifiedBy>
  <dcterms:created xsi:type="dcterms:W3CDTF">2022-08-03T10:50:09Z</dcterms:created>
  <dcterms:modified xsi:type="dcterms:W3CDTF">2023-10-30T10:16:54Z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2023-10-30T10:16:51Z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fb29ba90-2729-4e03-86f6-94ce8c6ebd03</vt:lpwstr>
  </property>
  <property fmtid="{D5CDD505-2E9C-101B-9397-08002B2CF9AE}" pid="8" name="MSIP_Label_980f36f3-41a5-4f45-a6a2-e224f336accd_ContentBits">
    <vt:lpwstr>2</vt:lpwstr>
  </property>
</Properties>
</file>