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Tariff 2026\Tariff Wholesale Model\Price Files\Apr 26\"/>
    </mc:Choice>
  </mc:AlternateContent>
  <xr:revisionPtr revIDLastSave="0" documentId="13_ncr:1_{AF5EA049-1FB7-42CE-89A5-4916AF9FACF1}" xr6:coauthVersionLast="47" xr6:coauthVersionMax="47" xr10:uidLastSave="{00000000-0000-0000-0000-000000000000}"/>
  <bookViews>
    <workbookView xWindow="28680" yWindow="-16440" windowWidth="29040" windowHeight="15720" tabRatio="703" xr2:uid="{F2B40CA5-C0C7-4802-BA8B-20FB21C60F17}"/>
  </bookViews>
  <sheets>
    <sheet name="RMW Premium Prices" sheetId="1" r:id="rId1"/>
    <sheet name="Worked Example" sheetId="3" r:id="rId2"/>
    <sheet name="Premium Other Charges" sheetId="2" r:id="rId3"/>
  </sheets>
  <definedNames>
    <definedName name="_xlnm._FilterDatabase" localSheetId="0" hidden="1">'RMW Premium Prices'!$B$5:$G$18</definedName>
    <definedName name="bb" localSheetId="2" hidden="1">{#N/A,#N/A,FALSE,"P&amp;L Acc";#N/A,#N/A,FALSE,"P&amp;L Var";#N/A,#N/A,FALSE,"I-B Rep";#N/A,#N/A,FALSE,"BS";#N/A,#N/A,FALSE,"C'flw St";#N/A,#N/A,FALSE,"FA Rep";#N/A,#N/A,FALSE,"H-C Cons"}</definedName>
    <definedName name="bb" localSheetId="1" hidden="1">{#N/A,#N/A,FALSE,"P&amp;L Acc";#N/A,#N/A,FALSE,"P&amp;L Var";#N/A,#N/A,FALSE,"I-B Rep";#N/A,#N/A,FALSE,"BS";#N/A,#N/A,FALSE,"C'flw St";#N/A,#N/A,FALSE,"FA Rep";#N/A,#N/A,FALSE,"H-C Cons"}</definedName>
    <definedName name="bb" hidden="1">{#N/A,#N/A,FALSE,"P&amp;L Acc";#N/A,#N/A,FALSE,"P&amp;L Var";#N/A,#N/A,FALSE,"I-B Rep";#N/A,#N/A,FALSE,"BS";#N/A,#N/A,FALSE,"C'flw St";#N/A,#N/A,FALSE,"FA Rep";#N/A,#N/A,FALSE,"H-C Cons"}</definedName>
    <definedName name="graphs" localSheetId="2" hidden="1">{#N/A,#N/A,FALSE,"P&amp;L Acc";#N/A,#N/A,FALSE,"I-B Rep";#N/A,#N/A,FALSE,"BS";#N/A,#N/A,FALSE,"C'flw St";#N/A,#N/A,FALSE,"FA Rep";#N/A,#N/A,FALSE,"H-C Cons";#N/A,#N/A,FALSE,"P&amp;L Var"}</definedName>
    <definedName name="graphs" localSheetId="1" hidden="1">{#N/A,#N/A,FALSE,"P&amp;L Acc";#N/A,#N/A,FALSE,"I-B Rep";#N/A,#N/A,FALSE,"BS";#N/A,#N/A,FALSE,"C'flw St";#N/A,#N/A,FALSE,"FA Rep";#N/A,#N/A,FALSE,"H-C Cons";#N/A,#N/A,FALSE,"P&amp;L Var"}</definedName>
    <definedName name="graphs" hidden="1">{#N/A,#N/A,FALSE,"P&amp;L Acc";#N/A,#N/A,FALSE,"I-B Rep";#N/A,#N/A,FALSE,"BS";#N/A,#N/A,FALSE,"C'flw St";#N/A,#N/A,FALSE,"FA Rep";#N/A,#N/A,FALSE,"H-C Cons";#N/A,#N/A,FALSE,"P&amp;L Var"}</definedName>
    <definedName name="jjj" localSheetId="2" hidden="1">{#N/A,#N/A,FALSE,"P&amp;L Acc";#N/A,#N/A,FALSE,"P&amp;L Var";#N/A,#N/A,FALSE,"I-B Rep";#N/A,#N/A,FALSE,"BS";#N/A,#N/A,FALSE,"C'flw St";#N/A,#N/A,FALSE,"H-C Cons";#N/A,#N/A,FALSE,"FA Rep"}</definedName>
    <definedName name="jjj" localSheetId="1" hidden="1">{#N/A,#N/A,FALSE,"P&amp;L Acc";#N/A,#N/A,FALSE,"P&amp;L Var";#N/A,#N/A,FALSE,"I-B Rep";#N/A,#N/A,FALSE,"BS";#N/A,#N/A,FALSE,"C'flw St";#N/A,#N/A,FALSE,"H-C Cons";#N/A,#N/A,FALSE,"FA Rep"}</definedName>
    <definedName name="jjj" hidden="1">{#N/A,#N/A,FALSE,"P&amp;L Acc";#N/A,#N/A,FALSE,"P&amp;L Var";#N/A,#N/A,FALSE,"I-B Rep";#N/A,#N/A,FALSE,"BS";#N/A,#N/A,FALSE,"C'flw St";#N/A,#N/A,FALSE,"H-C Cons";#N/A,#N/A,FALSE,"FA Rep"}</definedName>
    <definedName name="k" localSheetId="2" hidden="1">{#N/A,#N/A,FALSE,"P&amp;L Acc";#N/A,#N/A,FALSE,"I-B Rep";#N/A,#N/A,FALSE,"BS";#N/A,#N/A,FALSE,"C'flw St";#N/A,#N/A,FALSE,"FA Rep";#N/A,#N/A,FALSE,"H-C Cons";#N/A,#N/A,FALSE,"P&amp;L Var"}</definedName>
    <definedName name="k" localSheetId="1" hidden="1">{#N/A,#N/A,FALSE,"P&amp;L Acc";#N/A,#N/A,FALSE,"I-B Rep";#N/A,#N/A,FALSE,"BS";#N/A,#N/A,FALSE,"C'flw St";#N/A,#N/A,FALSE,"FA Rep";#N/A,#N/A,FALSE,"H-C Cons";#N/A,#N/A,FALSE,"P&amp;L Var"}</definedName>
    <definedName name="k" hidden="1">{#N/A,#N/A,FALSE,"P&amp;L Acc";#N/A,#N/A,FALSE,"I-B Rep";#N/A,#N/A,FALSE,"BS";#N/A,#N/A,FALSE,"C'flw St";#N/A,#N/A,FALSE,"FA Rep";#N/A,#N/A,FALSE,"H-C Cons";#N/A,#N/A,FALSE,"P&amp;L Var"}</definedName>
    <definedName name="SAPBEXhrIndnt" hidden="1">1</definedName>
    <definedName name="SAPBEXrevision" hidden="1">15</definedName>
    <definedName name="SAPBEXsysID" hidden="1">"FWP"</definedName>
    <definedName name="SAPBEXwbID" hidden="1">"3TB76ER8TKG8BWNHOBSCMF4I9"</definedName>
    <definedName name="wrn.BU._.Report." localSheetId="2" hidden="1">{#N/A,#N/A,FALSE,"P&amp;L Acc";#N/A,#N/A,FALSE,"P&amp;L Var";#N/A,#N/A,FALSE,"I-B Rep";#N/A,#N/A,FALSE,"BS";#N/A,#N/A,FALSE,"C'flw St";#N/A,#N/A,FALSE,"FA Rep";#N/A,#N/A,FALSE,"H-C Cons"}</definedName>
    <definedName name="wrn.BU._.Report." localSheetId="1" hidden="1">{#N/A,#N/A,FALSE,"P&amp;L Acc";#N/A,#N/A,FALSE,"P&amp;L Var";#N/A,#N/A,FALSE,"I-B Rep";#N/A,#N/A,FALSE,"BS";#N/A,#N/A,FALSE,"C'flw St";#N/A,#N/A,FALSE,"FA Rep";#N/A,#N/A,FALSE,"H-C Cons"}</definedName>
    <definedName name="wrn.BU._.Report." hidden="1">{#N/A,#N/A,FALSE,"P&amp;L Acc";#N/A,#N/A,FALSE,"P&amp;L Var";#N/A,#N/A,FALSE,"I-B Rep";#N/A,#N/A,FALSE,"BS";#N/A,#N/A,FALSE,"C'flw St";#N/A,#N/A,FALSE,"FA Rep";#N/A,#N/A,FALSE,"H-C Cons"}</definedName>
    <definedName name="wrn.BU._.Reports." localSheetId="2" hidden="1">{#N/A,#N/A,FALSE,"P&amp;L Acc";#N/A,#N/A,FALSE,"P&amp;L Var";#N/A,#N/A,FALSE,"I-B Rep";#N/A,#N/A,FALSE,"BS";#N/A,#N/A,FALSE,"C'flw St";#N/A,#N/A,FALSE,"FA Rep";#N/A,#N/A,FALSE,"H-C Cons"}</definedName>
    <definedName name="wrn.BU._.Reports." localSheetId="1" hidden="1">{#N/A,#N/A,FALSE,"P&amp;L Acc";#N/A,#N/A,FALSE,"P&amp;L Var";#N/A,#N/A,FALSE,"I-B Rep";#N/A,#N/A,FALSE,"BS";#N/A,#N/A,FALSE,"C'flw St";#N/A,#N/A,FALSE,"FA Rep";#N/A,#N/A,FALSE,"H-C Cons"}</definedName>
    <definedName name="wrn.BU._.Reports." hidden="1">{#N/A,#N/A,FALSE,"P&amp;L Acc";#N/A,#N/A,FALSE,"P&amp;L Var";#N/A,#N/A,FALSE,"I-B Rep";#N/A,#N/A,FALSE,"BS";#N/A,#N/A,FALSE,"C'flw St";#N/A,#N/A,FALSE,"FA Rep";#N/A,#N/A,FALSE,"H-C Cons"}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3" l="1"/>
  <c r="D13" i="3"/>
  <c r="J9" i="3" l="1"/>
  <c r="D16" i="3" l="1"/>
  <c r="C16" i="3"/>
  <c r="D17" i="3"/>
  <c r="C17" i="3" l="1"/>
</calcChain>
</file>

<file path=xl/sharedStrings.xml><?xml version="1.0" encoding="utf-8"?>
<sst xmlns="http://schemas.openxmlformats.org/spreadsheetml/2006/main" count="208" uniqueCount="110">
  <si>
    <t>Formulae shown are the rate pence per item for items presented in trays.</t>
  </si>
  <si>
    <t>Pricing Formula: P = ((Average Weight - a) * b) + c</t>
  </si>
  <si>
    <t>National</t>
  </si>
  <si>
    <t>Urban</t>
  </si>
  <si>
    <t>Suburban</t>
  </si>
  <si>
    <t>Rural</t>
  </si>
  <si>
    <t>London</t>
  </si>
  <si>
    <t>Product</t>
  </si>
  <si>
    <t>Weight</t>
  </si>
  <si>
    <t>Price</t>
  </si>
  <si>
    <t>a</t>
  </si>
  <si>
    <t>b</t>
  </si>
  <si>
    <t>c</t>
  </si>
  <si>
    <t>Business</t>
  </si>
  <si>
    <t>Access Business Mail Mailmark™ Letter</t>
  </si>
  <si>
    <t>0-100g</t>
  </si>
  <si>
    <t>Access Business Mail 70 Letter</t>
  </si>
  <si>
    <t>Access Business Mail 70 Mailmark™ Large Letter</t>
  </si>
  <si>
    <t>101-250g</t>
  </si>
  <si>
    <t>251-750g</t>
  </si>
  <si>
    <t>Access Business Mail 70 Large Letter</t>
  </si>
  <si>
    <t>Link to Pricing Calculator</t>
  </si>
  <si>
    <t>This link is to the DocketHub website. The pricing calculator is in the right hand menu.</t>
  </si>
  <si>
    <t>Format</t>
  </si>
  <si>
    <t>Charge Per Item</t>
  </si>
  <si>
    <t>Access Refund Rate</t>
  </si>
  <si>
    <t>Letter</t>
  </si>
  <si>
    <t>Large Letter</t>
  </si>
  <si>
    <t>Missort Item Return Rate*</t>
  </si>
  <si>
    <t>Letter &amp; Large Letter</t>
  </si>
  <si>
    <t>Ineligible Item Return Rate*</t>
  </si>
  <si>
    <t xml:space="preserve">Missorts processing rate </t>
  </si>
  <si>
    <t>Mail Centre Collection Fee*</t>
  </si>
  <si>
    <t>Under Volume Container item charge</t>
  </si>
  <si>
    <t>York Annual Maintenance*</t>
  </si>
  <si>
    <t>Yorks Annual Lease (per york)*</t>
  </si>
  <si>
    <t>York Hire (per york, per day)*</t>
  </si>
  <si>
    <t>N.B. The minimum york hire quantity is 100 yorks per day.</t>
  </si>
  <si>
    <t>Incorrect Container Charge (per ucid)*</t>
  </si>
  <si>
    <t>Decanting Tray Service:*</t>
  </si>
  <si>
    <t>Cost per Tray:</t>
  </si>
  <si>
    <t>Forecast Surcharges (per mail centre): *</t>
  </si>
  <si>
    <t xml:space="preserve">Vehicle No Shows </t>
  </si>
  <si>
    <t>Over/under-forecasting</t>
  </si>
  <si>
    <t xml:space="preserve">Postal Common Operational Procedures Agreement (PCOPA) Extraction: Item Charge </t>
  </si>
  <si>
    <t xml:space="preserve">These prices are now published on the 'Pricing' page on our website www.royalmailwholesale.com </t>
  </si>
  <si>
    <t xml:space="preserve">PCOPA Extraction: Mail Centre Collection Fee </t>
  </si>
  <si>
    <t xml:space="preserve">(The postage charge that is applied for customers electing to have the items posted back is 2nd class. The 1st class prevailing rates will apply if a customer elects to collect from a MC and fails to do so after 2 days) </t>
  </si>
  <si>
    <r>
      <t>Mailmark</t>
    </r>
    <r>
      <rPr>
        <b/>
        <sz val="20"/>
        <color indexed="10"/>
        <rFont val="Calibri"/>
        <family val="2"/>
      </rPr>
      <t>®</t>
    </r>
    <r>
      <rPr>
        <b/>
        <sz val="20"/>
        <color indexed="10"/>
        <rFont val="Arial"/>
        <family val="2"/>
      </rPr>
      <t xml:space="preserve"> Adjustments</t>
    </r>
  </si>
  <si>
    <t>Metric name</t>
  </si>
  <si>
    <t>Postcode accuracy</t>
  </si>
  <si>
    <t>Delivery Point Suffix accuracy</t>
  </si>
  <si>
    <t>Barcode not seen</t>
  </si>
  <si>
    <r>
      <t>Missort</t>
    </r>
    <r>
      <rPr>
        <sz val="6"/>
        <color indexed="8"/>
        <rFont val="Arial"/>
        <family val="2"/>
      </rPr>
      <t xml:space="preserve"> 1</t>
    </r>
  </si>
  <si>
    <t>Missing or incorrect eManifest id *</t>
  </si>
  <si>
    <t>Un- manifested, Duplicates, Wrong SCID etc *</t>
  </si>
  <si>
    <t>Unmanifested per item charge</t>
  </si>
  <si>
    <r>
      <t xml:space="preserve">1 </t>
    </r>
    <r>
      <rPr>
        <sz val="10"/>
        <color indexed="8"/>
        <rFont val="Arial"/>
        <family val="2"/>
      </rPr>
      <t>Please note that under the Mailmark option Royal Mail will not offer customers the option of returning missorted items and this charge is in addition to postage.</t>
    </r>
  </si>
  <si>
    <t>*The charge is shown NET, this product attracts VAT at the standard rate.</t>
  </si>
  <si>
    <t>Worked Example</t>
  </si>
  <si>
    <t>Pricing Formula         Price = ((Average Weight - 100g) * b) + c</t>
  </si>
  <si>
    <t>Calculating the price for large letters weighing more than 250g</t>
  </si>
  <si>
    <t>Mini calculator for large letters weighing more than 250g</t>
  </si>
  <si>
    <t>Step 1:</t>
  </si>
  <si>
    <t xml:space="preserve">Find the gram price increment (b) and the base price (c) for the product         </t>
  </si>
  <si>
    <t>Step 2:</t>
  </si>
  <si>
    <t xml:space="preserve">Calculate the incremental weight based on the average weight of the items less 100g </t>
  </si>
  <si>
    <t>Input parameters:</t>
  </si>
  <si>
    <t xml:space="preserve">Step 3:
</t>
  </si>
  <si>
    <t xml:space="preserve">Calculate the incremental price based on the incremental weight multiplied by the gram price increment (b)   </t>
  </si>
  <si>
    <t>Input weight:</t>
  </si>
  <si>
    <t xml:space="preserve"> (value must be between 251 &amp; 750g)</t>
  </si>
  <si>
    <t xml:space="preserve">Step 4:
</t>
  </si>
  <si>
    <t>Add the incremental price to the base price (c). The result is rounded to the nearest 1/1000th of a penny.</t>
  </si>
  <si>
    <t>Bag Price:</t>
  </si>
  <si>
    <t>Worked example</t>
  </si>
  <si>
    <t>Gram price increment for a Business Mail 70 Mailmark™ Large Letter =</t>
  </si>
  <si>
    <t>Base price for a National Business Mail 70 Mailmark™ Large Letter =</t>
  </si>
  <si>
    <t>Incremental weight = (325g - 100g)</t>
  </si>
  <si>
    <t>225g</t>
  </si>
  <si>
    <t>Step 3:</t>
  </si>
  <si>
    <t>Step 4:</t>
  </si>
  <si>
    <t>This link is to the DocketHub website. The pricing calculator is in the left hand menu.</t>
  </si>
  <si>
    <t>A Premium Urban Business Mail 70 Mailmark™ Large Letter weighing 325g</t>
  </si>
  <si>
    <r>
      <t>Mailmark</t>
    </r>
    <r>
      <rPr>
        <b/>
        <sz val="20"/>
        <color indexed="10"/>
        <rFont val="Calibri"/>
        <family val="2"/>
      </rPr>
      <t>®</t>
    </r>
    <r>
      <rPr>
        <b/>
        <sz val="20"/>
        <color indexed="10"/>
        <rFont val="Arial"/>
        <family val="2"/>
      </rPr>
      <t xml:space="preserve"> Supplementary Service Charges</t>
    </r>
  </si>
  <si>
    <t>Service Option</t>
  </si>
  <si>
    <t>Default Postcode*</t>
  </si>
  <si>
    <t>Wholesale Average Container Fill: 171</t>
  </si>
  <si>
    <t>Wholesale Average Container Fill: 31</t>
  </si>
  <si>
    <t xml:space="preserve"> © Royal Mail Group 2026. All rights reserved.</t>
  </si>
  <si>
    <t>Royal Mail Wholesale Premium Prices from 7th April 2026</t>
  </si>
  <si>
    <t>Premium - Other Access Charges - Prices from 7th April 2026</t>
  </si>
  <si>
    <t>43.80 pence</t>
  </si>
  <si>
    <t>74.95 pence</t>
  </si>
  <si>
    <t>27.77 pence</t>
  </si>
  <si>
    <t>68.91 pence</t>
  </si>
  <si>
    <t>133.89 pence</t>
  </si>
  <si>
    <t>0.96 pence</t>
  </si>
  <si>
    <t>2.72 pence</t>
  </si>
  <si>
    <t>0.00 pence</t>
  </si>
  <si>
    <t>12.19 pence</t>
  </si>
  <si>
    <t>23.98 pence</t>
  </si>
  <si>
    <t>2.00 pence</t>
  </si>
  <si>
    <t>3.50 pence</t>
  </si>
  <si>
    <t>6.25 pence</t>
  </si>
  <si>
    <t>14.62 pence</t>
  </si>
  <si>
    <t>47.52 pence</t>
  </si>
  <si>
    <t>0.69 pence</t>
  </si>
  <si>
    <t>1.09 pence</t>
  </si>
  <si>
    <t>Where Access charges are related directly to sorted Business Mail prices, these charges will continue to be calculated on the same basis as specified in the relevant section of the 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</si>
</sst>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164" formatCode="0.0000"/>
    <numFmt numFmtId="165" formatCode="_-* #,##0.000_-;\-* #,##0.000_-;_-* &quot;-&quot;??_-;_-@_-"/>
    <numFmt numFmtId="166" formatCode="_(* #,##0.00_);_(* \(#,##0.00\);_(* &quot;-&quot;??_);_(@_)"/>
    <numFmt numFmtId="167" formatCode="#,##0_ ;\-#,##0\ "/>
    <numFmt numFmtId="168" formatCode="0.000\p"/>
    <numFmt numFmtId="169" formatCode="0.0000\p"/>
    <numFmt numFmtId="170" formatCode="0&quot;g&quot;"/>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name val="Arial"/>
      <family val="2"/>
    </font>
    <font>
      <sz val="10"/>
      <name val="Arial"/>
      <family val="2"/>
    </font>
    <font>
      <b/>
      <sz val="10"/>
      <name val="Arial"/>
      <family val="2"/>
    </font>
    <font>
      <b/>
      <sz val="11"/>
      <color indexed="55"/>
      <name val="Calibri"/>
      <family val="2"/>
    </font>
    <font>
      <sz val="11"/>
      <color indexed="55"/>
      <name val="Calibri"/>
      <family val="2"/>
    </font>
    <font>
      <sz val="11"/>
      <color indexed="8"/>
      <name val="Calibri"/>
      <family val="2"/>
    </font>
    <font>
      <b/>
      <sz val="12"/>
      <name val="Arial"/>
      <family val="2"/>
    </font>
    <font>
      <sz val="10"/>
      <color indexed="8"/>
      <name val="Arial"/>
      <family val="2"/>
    </font>
    <font>
      <i/>
      <sz val="10"/>
      <color indexed="8"/>
      <name val="Arial"/>
      <family val="2"/>
    </font>
    <font>
      <sz val="10"/>
      <color rgb="FFFF0000"/>
      <name val="Arial"/>
      <family val="2"/>
    </font>
    <font>
      <sz val="9"/>
      <name val="Arial"/>
      <family val="2"/>
    </font>
    <font>
      <sz val="11"/>
      <color theme="1"/>
      <name val="Arial Narrow"/>
      <family val="2"/>
    </font>
    <font>
      <sz val="11"/>
      <name val="Calibri"/>
      <family val="2"/>
      <scheme val="minor"/>
    </font>
    <font>
      <b/>
      <sz val="20"/>
      <color rgb="FFFF0000"/>
      <name val="Arial"/>
      <family val="2"/>
    </font>
    <font>
      <b/>
      <sz val="20"/>
      <color indexed="10"/>
      <name val="Calibri"/>
      <family val="2"/>
    </font>
    <font>
      <b/>
      <sz val="20"/>
      <color indexed="10"/>
      <name val="Arial"/>
      <family val="2"/>
    </font>
    <font>
      <sz val="6"/>
      <color indexed="8"/>
      <name val="Arial"/>
      <family val="2"/>
    </font>
    <font>
      <sz val="6"/>
      <color theme="1"/>
      <name val="Arial"/>
      <family val="2"/>
    </font>
    <font>
      <b/>
      <sz val="12"/>
      <color rgb="FFC00000"/>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rgb="FFDDDDDD"/>
        <bgColor indexed="64"/>
      </patternFill>
    </fill>
    <fill>
      <patternFill patternType="solid">
        <fgColor rgb="FFC0C0C0"/>
        <bgColor indexed="64"/>
      </patternFill>
    </fill>
    <fill>
      <patternFill patternType="solid">
        <fgColor indexed="9"/>
        <bgColor indexed="64"/>
      </patternFill>
    </fill>
    <fill>
      <patternFill patternType="solid">
        <fgColor theme="8" tint="0.79998168889431442"/>
        <bgColor indexed="64"/>
      </patternFill>
    </fill>
    <fill>
      <patternFill patternType="solid">
        <fgColor rgb="FFEAEAEA"/>
        <bgColor indexed="64"/>
      </patternFill>
    </fill>
  </fills>
  <borders count="2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auto="1"/>
      </left>
      <right/>
      <top style="thin">
        <color auto="1"/>
      </top>
      <bottom/>
      <diagonal/>
    </border>
    <border>
      <left style="thin">
        <color auto="1"/>
      </left>
      <right/>
      <top/>
      <bottom/>
      <diagonal/>
    </border>
    <border>
      <left style="hair">
        <color indexed="64"/>
      </left>
      <right style="hair">
        <color indexed="64"/>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hair">
        <color indexed="64"/>
      </left>
      <right/>
      <top/>
      <bottom/>
      <diagonal/>
    </border>
    <border>
      <left/>
      <right/>
      <top/>
      <bottom style="dotted">
        <color indexed="64"/>
      </bottom>
      <diagonal/>
    </border>
    <border>
      <left/>
      <right/>
      <top style="dotted">
        <color indexed="64"/>
      </top>
      <bottom style="dotted">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s>
  <cellStyleXfs count="16">
    <xf numFmtId="0" fontId="0" fillId="0" borderId="0"/>
    <xf numFmtId="9" fontId="7" fillId="0" borderId="0" applyFont="0" applyFill="0" applyBorder="0" applyAlignment="0" applyProtection="0"/>
    <xf numFmtId="0" fontId="5" fillId="0" borderId="0" applyNumberFormat="0" applyFill="0" applyBorder="0" applyAlignment="0" applyProtection="0"/>
    <xf numFmtId="0" fontId="3" fillId="0" borderId="0"/>
    <xf numFmtId="0" fontId="2" fillId="0" borderId="0"/>
    <xf numFmtId="166" fontId="11" fillId="0" borderId="0" applyFont="0" applyFill="0" applyBorder="0" applyAlignment="0" applyProtection="0"/>
    <xf numFmtId="9" fontId="11" fillId="0" borderId="0" applyFont="0" applyFill="0" applyBorder="0" applyAlignment="0" applyProtection="0"/>
    <xf numFmtId="0" fontId="2" fillId="0" borderId="0"/>
    <xf numFmtId="0" fontId="5" fillId="0" borderId="0" applyNumberFormat="0" applyFill="0" applyBorder="0" applyAlignment="0" applyProtection="0"/>
    <xf numFmtId="0" fontId="7" fillId="0" borderId="0"/>
    <xf numFmtId="0" fontId="17" fillId="0" borderId="0"/>
    <xf numFmtId="0" fontId="1" fillId="0" borderId="0"/>
    <xf numFmtId="0" fontId="1" fillId="0" borderId="0"/>
    <xf numFmtId="9" fontId="1" fillId="0" borderId="0" applyFont="0" applyFill="0" applyBorder="0" applyAlignment="0" applyProtection="0"/>
    <xf numFmtId="0" fontId="1" fillId="0" borderId="0"/>
    <xf numFmtId="0" fontId="7" fillId="0" borderId="0"/>
  </cellStyleXfs>
  <cellXfs count="177">
    <xf numFmtId="0" fontId="0" fillId="0" borderId="0" xfId="0"/>
    <xf numFmtId="0" fontId="6" fillId="2" borderId="0" xfId="3" applyFont="1" applyFill="1"/>
    <xf numFmtId="164" fontId="6" fillId="2" borderId="0" xfId="3" applyNumberFormat="1" applyFont="1" applyFill="1"/>
    <xf numFmtId="0" fontId="3" fillId="2" borderId="0" xfId="3" applyFill="1"/>
    <xf numFmtId="0" fontId="3" fillId="0" borderId="0" xfId="3"/>
    <xf numFmtId="164" fontId="3" fillId="0" borderId="0" xfId="3" applyNumberFormat="1"/>
    <xf numFmtId="0" fontId="2" fillId="0" borderId="0" xfId="3" applyFont="1"/>
    <xf numFmtId="0" fontId="3" fillId="0" borderId="0" xfId="3" applyAlignment="1">
      <alignment vertical="center"/>
    </xf>
    <xf numFmtId="0" fontId="8" fillId="0" borderId="0" xfId="3" applyFont="1" applyAlignment="1">
      <alignment vertical="center"/>
    </xf>
    <xf numFmtId="165" fontId="3" fillId="0" borderId="0" xfId="3" applyNumberFormat="1" applyAlignment="1">
      <alignment vertical="center"/>
    </xf>
    <xf numFmtId="164" fontId="3" fillId="0" borderId="0" xfId="3" applyNumberFormat="1" applyAlignment="1">
      <alignment vertical="center"/>
    </xf>
    <xf numFmtId="9" fontId="2" fillId="0" borderId="0" xfId="1" applyFont="1" applyAlignment="1">
      <alignment vertical="center"/>
    </xf>
    <xf numFmtId="0" fontId="4" fillId="0" borderId="0" xfId="3" applyFont="1"/>
    <xf numFmtId="0" fontId="4" fillId="0" borderId="6" xfId="3" applyFont="1" applyBorder="1" applyAlignment="1">
      <alignment horizontal="left" vertical="center" wrapText="1"/>
    </xf>
    <xf numFmtId="0" fontId="4" fillId="0" borderId="3" xfId="3" applyFont="1" applyBorder="1" applyAlignment="1">
      <alignment horizontal="center" vertical="center" wrapText="1"/>
    </xf>
    <xf numFmtId="17" fontId="9" fillId="0" borderId="3" xfId="3" applyNumberFormat="1" applyFont="1" applyBorder="1" applyAlignment="1">
      <alignment horizontal="center" vertical="center" wrapText="1"/>
    </xf>
    <xf numFmtId="164" fontId="9" fillId="0" borderId="7" xfId="3" applyNumberFormat="1" applyFont="1" applyBorder="1" applyAlignment="1">
      <alignment horizontal="center" vertical="center" wrapText="1"/>
    </xf>
    <xf numFmtId="164" fontId="9" fillId="0" borderId="5" xfId="3" applyNumberFormat="1" applyFont="1" applyBorder="1" applyAlignment="1">
      <alignment horizontal="center" vertical="center" wrapText="1"/>
    </xf>
    <xf numFmtId="0" fontId="8" fillId="0" borderId="0" xfId="0" applyFont="1"/>
    <xf numFmtId="0" fontId="3" fillId="0" borderId="8" xfId="3" applyBorder="1" applyAlignment="1">
      <alignment horizontal="left" vertical="center" wrapText="1"/>
    </xf>
    <xf numFmtId="0" fontId="3" fillId="0" borderId="4" xfId="3" applyBorder="1" applyAlignment="1">
      <alignment horizontal="center" vertical="center" wrapText="1"/>
    </xf>
    <xf numFmtId="17" fontId="10" fillId="0" borderId="4" xfId="3" applyNumberFormat="1" applyFont="1" applyBorder="1" applyAlignment="1">
      <alignment horizontal="center" vertical="center" wrapText="1"/>
    </xf>
    <xf numFmtId="164" fontId="10" fillId="0" borderId="4" xfId="3" applyNumberFormat="1" applyFont="1" applyBorder="1" applyAlignment="1">
      <alignment horizontal="center" vertical="center" wrapText="1"/>
    </xf>
    <xf numFmtId="0" fontId="3" fillId="0" borderId="8" xfId="3" applyBorder="1" applyAlignment="1">
      <alignment horizontal="center" vertical="center" wrapText="1"/>
    </xf>
    <xf numFmtId="17" fontId="10" fillId="0" borderId="8" xfId="3" applyNumberFormat="1" applyFont="1" applyBorder="1" applyAlignment="1">
      <alignment horizontal="center" vertical="center" wrapText="1"/>
    </xf>
    <xf numFmtId="164" fontId="10" fillId="0" borderId="8" xfId="3" applyNumberFormat="1" applyFont="1" applyBorder="1" applyAlignment="1">
      <alignment horizontal="center" vertical="center" wrapText="1"/>
    </xf>
    <xf numFmtId="0" fontId="3" fillId="0" borderId="9" xfId="3" applyBorder="1"/>
    <xf numFmtId="165" fontId="11" fillId="0" borderId="3" xfId="5" applyNumberFormat="1" applyBorder="1" applyAlignment="1"/>
    <xf numFmtId="167" fontId="11" fillId="8" borderId="10" xfId="5" applyNumberFormat="1" applyFill="1" applyBorder="1" applyAlignment="1"/>
    <xf numFmtId="164" fontId="11" fillId="8" borderId="11" xfId="5" applyNumberFormat="1" applyFill="1" applyBorder="1" applyAlignment="1"/>
    <xf numFmtId="164" fontId="11" fillId="8" borderId="2" xfId="6" applyNumberFormat="1" applyFill="1" applyBorder="1" applyAlignment="1"/>
    <xf numFmtId="0" fontId="3" fillId="0" borderId="6" xfId="3" applyBorder="1"/>
    <xf numFmtId="165" fontId="11" fillId="0" borderId="12" xfId="5" applyNumberFormat="1" applyBorder="1" applyAlignment="1"/>
    <xf numFmtId="167" fontId="11" fillId="0" borderId="13" xfId="5" applyNumberFormat="1" applyBorder="1" applyAlignment="1"/>
    <xf numFmtId="164" fontId="11" fillId="0" borderId="14" xfId="5" applyNumberFormat="1" applyBorder="1" applyAlignment="1"/>
    <xf numFmtId="164" fontId="11" fillId="0" borderId="15" xfId="6" applyNumberFormat="1" applyBorder="1" applyAlignment="1"/>
    <xf numFmtId="0" fontId="3" fillId="0" borderId="16" xfId="3" applyBorder="1"/>
    <xf numFmtId="165" fontId="11" fillId="0" borderId="13" xfId="5" applyNumberFormat="1" applyBorder="1" applyAlignment="1"/>
    <xf numFmtId="0" fontId="3" fillId="0" borderId="17" xfId="3" applyBorder="1"/>
    <xf numFmtId="165" fontId="11" fillId="0" borderId="10" xfId="5" applyNumberFormat="1" applyBorder="1" applyAlignment="1"/>
    <xf numFmtId="167" fontId="11" fillId="0" borderId="10" xfId="5" applyNumberFormat="1" applyBorder="1" applyAlignment="1"/>
    <xf numFmtId="164" fontId="11" fillId="0" borderId="18" xfId="5" applyNumberFormat="1" applyBorder="1" applyAlignment="1"/>
    <xf numFmtId="164" fontId="11" fillId="0" borderId="19" xfId="5" applyNumberFormat="1" applyBorder="1" applyAlignment="1"/>
    <xf numFmtId="165" fontId="3" fillId="0" borderId="0" xfId="3" applyNumberFormat="1"/>
    <xf numFmtId="0" fontId="5" fillId="0" borderId="0" xfId="8"/>
    <xf numFmtId="0" fontId="6" fillId="9" borderId="0" xfId="7" applyFont="1" applyFill="1"/>
    <xf numFmtId="0" fontId="2" fillId="9" borderId="0" xfId="7" applyFill="1"/>
    <xf numFmtId="0" fontId="7" fillId="0" borderId="0" xfId="9"/>
    <xf numFmtId="0" fontId="7" fillId="0" borderId="0" xfId="9" applyAlignment="1">
      <alignment horizontal="center"/>
    </xf>
    <xf numFmtId="0" fontId="2" fillId="0" borderId="0" xfId="7"/>
    <xf numFmtId="0" fontId="12" fillId="0" borderId="3" xfId="9" applyFont="1" applyBorder="1" applyAlignment="1">
      <alignment wrapText="1"/>
    </xf>
    <xf numFmtId="0" fontId="12" fillId="0" borderId="7" xfId="9" applyFont="1" applyBorder="1" applyAlignment="1">
      <alignment horizontal="center" wrapText="1"/>
    </xf>
    <xf numFmtId="0" fontId="12" fillId="0" borderId="5" xfId="9" applyFont="1" applyBorder="1" applyAlignment="1">
      <alignment horizontal="center" vertical="center" wrapText="1"/>
    </xf>
    <xf numFmtId="0" fontId="13" fillId="0" borderId="12" xfId="9" applyFont="1" applyBorder="1"/>
    <xf numFmtId="0" fontId="7" fillId="0" borderId="20" xfId="9" applyBorder="1" applyAlignment="1">
      <alignment horizontal="center"/>
    </xf>
    <xf numFmtId="4" fontId="7" fillId="0" borderId="21" xfId="9" applyNumberFormat="1" applyBorder="1" applyAlignment="1">
      <alignment horizontal="center"/>
    </xf>
    <xf numFmtId="0" fontId="7" fillId="0" borderId="13" xfId="9" applyBorder="1"/>
    <xf numFmtId="0" fontId="7" fillId="0" borderId="14" xfId="9" applyBorder="1" applyAlignment="1">
      <alignment horizontal="center"/>
    </xf>
    <xf numFmtId="4" fontId="7" fillId="0" borderId="15" xfId="9" applyNumberFormat="1" applyBorder="1" applyAlignment="1">
      <alignment horizontal="center"/>
    </xf>
    <xf numFmtId="0" fontId="7" fillId="0" borderId="21" xfId="9" applyBorder="1" applyAlignment="1">
      <alignment horizontal="center"/>
    </xf>
    <xf numFmtId="0" fontId="13" fillId="0" borderId="10" xfId="9" applyFont="1" applyBorder="1"/>
    <xf numFmtId="0" fontId="7" fillId="0" borderId="12" xfId="9" applyBorder="1"/>
    <xf numFmtId="0" fontId="13" fillId="10" borderId="12" xfId="9" applyFont="1" applyFill="1" applyBorder="1"/>
    <xf numFmtId="0" fontId="7" fillId="10" borderId="20" xfId="9" applyFill="1" applyBorder="1" applyAlignment="1">
      <alignment horizontal="center"/>
    </xf>
    <xf numFmtId="0" fontId="7" fillId="10" borderId="21" xfId="9" applyFill="1" applyBorder="1" applyAlignment="1">
      <alignment horizontal="center"/>
    </xf>
    <xf numFmtId="0" fontId="13" fillId="10" borderId="13" xfId="9" applyFont="1" applyFill="1" applyBorder="1"/>
    <xf numFmtId="0" fontId="7" fillId="10" borderId="14" xfId="9" applyFill="1" applyBorder="1" applyAlignment="1">
      <alignment horizontal="center"/>
    </xf>
    <xf numFmtId="0" fontId="7" fillId="10" borderId="15" xfId="9" applyFill="1" applyBorder="1" applyAlignment="1">
      <alignment horizontal="center"/>
    </xf>
    <xf numFmtId="8" fontId="7" fillId="10" borderId="15" xfId="9" applyNumberFormat="1" applyFill="1" applyBorder="1" applyAlignment="1">
      <alignment horizontal="center"/>
    </xf>
    <xf numFmtId="8" fontId="7" fillId="0" borderId="21" xfId="9" applyNumberFormat="1" applyBorder="1" applyAlignment="1">
      <alignment horizontal="center"/>
    </xf>
    <xf numFmtId="0" fontId="7" fillId="0" borderId="13" xfId="9" applyBorder="1" applyAlignment="1">
      <alignment horizontal="right"/>
    </xf>
    <xf numFmtId="8" fontId="7" fillId="0" borderId="15" xfId="9" applyNumberFormat="1" applyBorder="1" applyAlignment="1">
      <alignment horizontal="center"/>
    </xf>
    <xf numFmtId="0" fontId="7" fillId="0" borderId="15" xfId="9" applyBorder="1" applyAlignment="1">
      <alignment horizontal="center"/>
    </xf>
    <xf numFmtId="0" fontId="13" fillId="0" borderId="13" xfId="9" applyFont="1" applyBorder="1"/>
    <xf numFmtId="0" fontId="13" fillId="0" borderId="14" xfId="9" applyFont="1" applyBorder="1" applyAlignment="1">
      <alignment horizontal="center"/>
    </xf>
    <xf numFmtId="8" fontId="13" fillId="0" borderId="15" xfId="9" applyNumberFormat="1" applyFont="1" applyBorder="1" applyAlignment="1">
      <alignment horizontal="center"/>
    </xf>
    <xf numFmtId="0" fontId="14" fillId="0" borderId="13" xfId="9" applyFont="1" applyBorder="1"/>
    <xf numFmtId="0" fontId="13" fillId="0" borderId="15" xfId="9" applyFont="1" applyBorder="1" applyAlignment="1">
      <alignment horizontal="center"/>
    </xf>
    <xf numFmtId="0" fontId="13" fillId="0" borderId="20" xfId="9" applyFont="1" applyBorder="1" applyAlignment="1">
      <alignment horizontal="center"/>
    </xf>
    <xf numFmtId="0" fontId="13" fillId="0" borderId="21" xfId="9" applyFont="1" applyBorder="1" applyAlignment="1">
      <alignment horizontal="center"/>
    </xf>
    <xf numFmtId="40" fontId="13" fillId="0" borderId="15" xfId="9" applyNumberFormat="1" applyFont="1" applyBorder="1" applyAlignment="1">
      <alignment horizontal="center"/>
    </xf>
    <xf numFmtId="0" fontId="13" fillId="0" borderId="11" xfId="9" applyFont="1" applyBorder="1" applyAlignment="1">
      <alignment horizontal="center"/>
    </xf>
    <xf numFmtId="8" fontId="13" fillId="0" borderId="2" xfId="9" applyNumberFormat="1" applyFont="1" applyBorder="1" applyAlignment="1">
      <alignment horizontal="center"/>
    </xf>
    <xf numFmtId="0" fontId="7" fillId="10" borderId="13" xfId="9" applyFill="1" applyBorder="1" applyAlignment="1">
      <alignment wrapText="1"/>
    </xf>
    <xf numFmtId="0" fontId="16" fillId="10" borderId="10" xfId="9" applyFont="1" applyFill="1" applyBorder="1" applyAlignment="1">
      <alignment wrapText="1"/>
    </xf>
    <xf numFmtId="0" fontId="18" fillId="0" borderId="0" xfId="10" applyFont="1" applyAlignment="1">
      <alignment vertical="center"/>
    </xf>
    <xf numFmtId="0" fontId="17" fillId="0" borderId="8" xfId="10" applyBorder="1"/>
    <xf numFmtId="0" fontId="17" fillId="0" borderId="0" xfId="10"/>
    <xf numFmtId="0" fontId="19" fillId="0" borderId="0" xfId="10" applyFont="1" applyAlignment="1">
      <alignment vertical="center"/>
    </xf>
    <xf numFmtId="0" fontId="12" fillId="0" borderId="5" xfId="9" applyFont="1" applyBorder="1" applyAlignment="1">
      <alignment horizontal="center" wrapText="1"/>
    </xf>
    <xf numFmtId="8" fontId="7" fillId="10" borderId="21" xfId="9" applyNumberFormat="1" applyFill="1" applyBorder="1" applyAlignment="1">
      <alignment horizontal="center"/>
    </xf>
    <xf numFmtId="0" fontId="13" fillId="10" borderId="10" xfId="9" applyFont="1" applyFill="1" applyBorder="1"/>
    <xf numFmtId="0" fontId="7" fillId="10" borderId="11" xfId="9" applyFill="1" applyBorder="1" applyAlignment="1">
      <alignment horizontal="center"/>
    </xf>
    <xf numFmtId="8" fontId="7" fillId="10" borderId="2" xfId="9" applyNumberFormat="1" applyFill="1" applyBorder="1" applyAlignment="1">
      <alignment horizontal="center"/>
    </xf>
    <xf numFmtId="0" fontId="23" fillId="0" borderId="0" xfId="10" applyFont="1"/>
    <xf numFmtId="0" fontId="7" fillId="10" borderId="0" xfId="9" applyFill="1"/>
    <xf numFmtId="0" fontId="6" fillId="9" borderId="0" xfId="4" applyFont="1" applyFill="1"/>
    <xf numFmtId="0" fontId="2" fillId="9" borderId="0" xfId="4" applyFill="1"/>
    <xf numFmtId="0" fontId="18" fillId="0" borderId="0" xfId="0" applyFont="1"/>
    <xf numFmtId="0" fontId="6" fillId="0" borderId="0" xfId="4" applyFont="1"/>
    <xf numFmtId="0" fontId="2" fillId="0" borderId="0" xfId="4"/>
    <xf numFmtId="0" fontId="8" fillId="0" borderId="0" xfId="4" applyFont="1" applyAlignment="1">
      <alignment vertical="center"/>
    </xf>
    <xf numFmtId="0" fontId="2" fillId="0" borderId="12" xfId="4" applyBorder="1"/>
    <xf numFmtId="0" fontId="2" fillId="0" borderId="8" xfId="4" applyBorder="1"/>
    <xf numFmtId="0" fontId="2" fillId="0" borderId="21" xfId="4" applyBorder="1"/>
    <xf numFmtId="0" fontId="24" fillId="0" borderId="23" xfId="4" applyFont="1" applyBorder="1"/>
    <xf numFmtId="0" fontId="2" fillId="0" borderId="23" xfId="4" applyBorder="1"/>
    <xf numFmtId="0" fontId="2" fillId="0" borderId="13" xfId="4" applyBorder="1"/>
    <xf numFmtId="0" fontId="24" fillId="0" borderId="0" xfId="4" applyFont="1"/>
    <xf numFmtId="0" fontId="2" fillId="0" borderId="15" xfId="4" applyBorder="1"/>
    <xf numFmtId="0" fontId="2" fillId="0" borderId="0" xfId="4" applyAlignment="1">
      <alignment vertical="center"/>
    </xf>
    <xf numFmtId="0" fontId="4" fillId="0" borderId="23" xfId="4" applyFont="1" applyBorder="1" applyAlignment="1">
      <alignment vertical="center"/>
    </xf>
    <xf numFmtId="0" fontId="2" fillId="0" borderId="13" xfId="4" applyBorder="1" applyAlignment="1">
      <alignment vertical="center"/>
    </xf>
    <xf numFmtId="0" fontId="4" fillId="0" borderId="0" xfId="4" applyFont="1" applyAlignment="1">
      <alignment horizontal="center"/>
    </xf>
    <xf numFmtId="0" fontId="2" fillId="0" borderId="15" xfId="4" applyBorder="1" applyAlignment="1">
      <alignment vertical="center"/>
    </xf>
    <xf numFmtId="0" fontId="4" fillId="0" borderId="24" xfId="4" applyFont="1" applyBorder="1" applyAlignment="1">
      <alignment vertical="center"/>
    </xf>
    <xf numFmtId="0" fontId="4" fillId="0" borderId="0" xfId="4" applyFont="1" applyAlignment="1">
      <alignment horizontal="right" vertical="center"/>
    </xf>
    <xf numFmtId="0" fontId="2" fillId="11" borderId="0" xfId="4" applyFill="1" applyAlignment="1">
      <alignment horizontal="center" vertical="center"/>
    </xf>
    <xf numFmtId="164" fontId="2" fillId="11" borderId="0" xfId="4" applyNumberFormat="1" applyFill="1" applyAlignment="1">
      <alignment horizontal="center" vertical="center"/>
    </xf>
    <xf numFmtId="0" fontId="2" fillId="0" borderId="0" xfId="4" applyAlignment="1">
      <alignment vertical="center" wrapText="1"/>
    </xf>
    <xf numFmtId="0" fontId="2" fillId="0" borderId="0" xfId="4" applyAlignment="1">
      <alignment horizontal="left" vertical="center"/>
    </xf>
    <xf numFmtId="0" fontId="2" fillId="0" borderId="0" xfId="4" applyAlignment="1">
      <alignment horizontal="center" vertical="center"/>
    </xf>
    <xf numFmtId="168" fontId="2" fillId="11" borderId="0" xfId="4" applyNumberFormat="1" applyFill="1" applyAlignment="1">
      <alignment horizontal="right" vertical="center"/>
    </xf>
    <xf numFmtId="169" fontId="2" fillId="0" borderId="0" xfId="4" applyNumberFormat="1" applyAlignment="1">
      <alignment horizontal="center" vertical="center"/>
    </xf>
    <xf numFmtId="0" fontId="2" fillId="0" borderId="10" xfId="4" applyBorder="1"/>
    <xf numFmtId="0" fontId="2" fillId="0" borderId="1" xfId="4" applyBorder="1"/>
    <xf numFmtId="0" fontId="2" fillId="0" borderId="2" xfId="4" applyBorder="1"/>
    <xf numFmtId="0" fontId="24" fillId="12" borderId="0" xfId="4" applyFont="1" applyFill="1"/>
    <xf numFmtId="0" fontId="2" fillId="12" borderId="0" xfId="4" applyFill="1"/>
    <xf numFmtId="0" fontId="4" fillId="12" borderId="0" xfId="4" applyFont="1" applyFill="1"/>
    <xf numFmtId="0" fontId="4" fillId="12" borderId="0" xfId="4" applyFont="1" applyFill="1" applyAlignment="1">
      <alignment vertical="center"/>
    </xf>
    <xf numFmtId="0" fontId="2" fillId="12" borderId="0" xfId="4" applyFill="1" applyAlignment="1">
      <alignment horizontal="left" vertical="center"/>
    </xf>
    <xf numFmtId="169" fontId="2" fillId="12" borderId="0" xfId="4" applyNumberFormat="1" applyFill="1" applyAlignment="1">
      <alignment vertical="center"/>
    </xf>
    <xf numFmtId="0" fontId="4" fillId="12" borderId="23" xfId="4" applyFont="1" applyFill="1" applyBorder="1" applyAlignment="1">
      <alignment vertical="center"/>
    </xf>
    <xf numFmtId="0" fontId="2" fillId="12" borderId="23" xfId="4" applyFill="1" applyBorder="1" applyAlignment="1">
      <alignment horizontal="left" vertical="center"/>
    </xf>
    <xf numFmtId="169" fontId="2" fillId="12" borderId="23" xfId="4" applyNumberFormat="1" applyFill="1" applyBorder="1" applyAlignment="1">
      <alignment vertical="center"/>
    </xf>
    <xf numFmtId="0" fontId="2" fillId="12" borderId="24" xfId="4" applyFill="1" applyBorder="1" applyAlignment="1">
      <alignment horizontal="left" vertical="center"/>
    </xf>
    <xf numFmtId="169" fontId="2" fillId="12" borderId="23" xfId="4" applyNumberFormat="1" applyFill="1" applyBorder="1" applyAlignment="1">
      <alignment horizontal="right" vertical="center"/>
    </xf>
    <xf numFmtId="169" fontId="2" fillId="0" borderId="0" xfId="4" applyNumberFormat="1" applyAlignment="1">
      <alignment vertical="center"/>
    </xf>
    <xf numFmtId="168" fontId="2" fillId="12" borderId="23" xfId="4" applyNumberFormat="1" applyFill="1" applyBorder="1" applyAlignment="1">
      <alignment horizontal="right" vertical="center"/>
    </xf>
    <xf numFmtId="170" fontId="2" fillId="12" borderId="0" xfId="4" applyNumberFormat="1" applyFill="1" applyAlignment="1">
      <alignment vertical="center"/>
    </xf>
    <xf numFmtId="170" fontId="2" fillId="0" borderId="0" xfId="4" applyNumberFormat="1" applyAlignment="1">
      <alignment vertical="center"/>
    </xf>
    <xf numFmtId="0" fontId="5" fillId="0" borderId="0" xfId="2"/>
    <xf numFmtId="8" fontId="7" fillId="10" borderId="25" xfId="9" applyNumberFormat="1" applyFill="1" applyBorder="1" applyAlignment="1">
      <alignment horizontal="center"/>
    </xf>
    <xf numFmtId="0" fontId="13" fillId="10" borderId="26" xfId="9" applyFont="1" applyFill="1" applyBorder="1"/>
    <xf numFmtId="0" fontId="13" fillId="10" borderId="0" xfId="9" applyFont="1" applyFill="1"/>
    <xf numFmtId="0" fontId="7" fillId="10" borderId="0" xfId="9" applyFill="1" applyAlignment="1">
      <alignment horizontal="center"/>
    </xf>
    <xf numFmtId="8" fontId="7" fillId="10" borderId="0" xfId="9" applyNumberFormat="1" applyFill="1" applyAlignment="1">
      <alignment horizontal="center"/>
    </xf>
    <xf numFmtId="167" fontId="11" fillId="8" borderId="3" xfId="5" applyNumberFormat="1" applyFill="1" applyBorder="1" applyAlignment="1"/>
    <xf numFmtId="164" fontId="11" fillId="8" borderId="7" xfId="5" applyNumberFormat="1" applyFill="1" applyBorder="1" applyAlignment="1"/>
    <xf numFmtId="164" fontId="11" fillId="8" borderId="5" xfId="6" applyNumberFormat="1" applyFill="1" applyBorder="1" applyAlignment="1"/>
    <xf numFmtId="10" fontId="3" fillId="0" borderId="0" xfId="1" applyNumberFormat="1" applyFont="1"/>
    <xf numFmtId="0" fontId="1" fillId="0" borderId="0" xfId="3" applyFont="1"/>
    <xf numFmtId="0" fontId="0" fillId="10" borderId="0" xfId="10" applyFont="1" applyFill="1"/>
    <xf numFmtId="0" fontId="8" fillId="6" borderId="3" xfId="4" applyFont="1" applyFill="1" applyBorder="1" applyAlignment="1">
      <alignment horizontal="center"/>
    </xf>
    <xf numFmtId="0" fontId="8" fillId="6" borderId="4" xfId="4" applyFont="1" applyFill="1" applyBorder="1" applyAlignment="1">
      <alignment horizontal="center"/>
    </xf>
    <xf numFmtId="0" fontId="8" fillId="6" borderId="5" xfId="4" applyFont="1" applyFill="1" applyBorder="1" applyAlignment="1">
      <alignment horizontal="center"/>
    </xf>
    <xf numFmtId="0" fontId="8" fillId="7" borderId="3" xfId="4" applyFont="1" applyFill="1" applyBorder="1" applyAlignment="1">
      <alignment horizontal="center"/>
    </xf>
    <xf numFmtId="0" fontId="8" fillId="7" borderId="4" xfId="4" applyFont="1" applyFill="1" applyBorder="1" applyAlignment="1">
      <alignment horizontal="center"/>
    </xf>
    <xf numFmtId="0" fontId="8" fillId="7" borderId="5" xfId="4" applyFont="1" applyFill="1" applyBorder="1" applyAlignment="1">
      <alignment horizontal="center"/>
    </xf>
    <xf numFmtId="0" fontId="4" fillId="0" borderId="3" xfId="3" applyFont="1" applyBorder="1" applyAlignment="1">
      <alignment horizontal="left" vertical="center"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8" fillId="3" borderId="1" xfId="3" applyFont="1" applyFill="1" applyBorder="1" applyAlignment="1">
      <alignment horizontal="center"/>
    </xf>
    <xf numFmtId="0" fontId="8" fillId="3" borderId="2" xfId="3" applyFont="1" applyFill="1" applyBorder="1" applyAlignment="1">
      <alignment horizontal="center"/>
    </xf>
    <xf numFmtId="0" fontId="8" fillId="4" borderId="3" xfId="4" applyFont="1" applyFill="1" applyBorder="1" applyAlignment="1">
      <alignment horizontal="center"/>
    </xf>
    <xf numFmtId="0" fontId="8" fillId="4" borderId="4" xfId="4" applyFont="1" applyFill="1" applyBorder="1" applyAlignment="1">
      <alignment horizontal="center"/>
    </xf>
    <xf numFmtId="0" fontId="8" fillId="4" borderId="5" xfId="4" applyFont="1" applyFill="1" applyBorder="1" applyAlignment="1">
      <alignment horizontal="center"/>
    </xf>
    <xf numFmtId="0" fontId="8" fillId="5" borderId="3" xfId="4" applyFont="1" applyFill="1" applyBorder="1" applyAlignment="1">
      <alignment horizontal="center"/>
    </xf>
    <xf numFmtId="0" fontId="8" fillId="5" borderId="4" xfId="4" applyFont="1" applyFill="1" applyBorder="1" applyAlignment="1">
      <alignment horizontal="center"/>
    </xf>
    <xf numFmtId="0" fontId="8" fillId="5" borderId="5" xfId="4" applyFont="1" applyFill="1" applyBorder="1" applyAlignment="1">
      <alignment horizontal="center"/>
    </xf>
    <xf numFmtId="0" fontId="2" fillId="0" borderId="23" xfId="4" applyBorder="1" applyAlignment="1">
      <alignment vertical="center" wrapText="1"/>
    </xf>
    <xf numFmtId="0" fontId="2" fillId="0" borderId="24" xfId="4" applyBorder="1" applyAlignment="1">
      <alignment vertical="center" wrapText="1"/>
    </xf>
    <xf numFmtId="0" fontId="15" fillId="0" borderId="22" xfId="9" applyFont="1" applyBorder="1" applyAlignment="1">
      <alignment horizontal="center" vertical="center" wrapText="1"/>
    </xf>
    <xf numFmtId="0" fontId="15" fillId="0" borderId="15"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2" xfId="9" applyFont="1" applyBorder="1" applyAlignment="1">
      <alignment horizontal="center" vertical="center" wrapText="1"/>
    </xf>
  </cellXfs>
  <cellStyles count="16">
    <cellStyle name="Comma 15" xfId="5" xr:uid="{AD598EF7-E1A7-4A0B-A4E5-7E7540D10FC6}"/>
    <cellStyle name="Hyperlink" xfId="2" builtinId="8"/>
    <cellStyle name="Hyperlink 3" xfId="8" xr:uid="{F724CD20-00E3-4F8D-B3F6-900553C51773}"/>
    <cellStyle name="Normal" xfId="0" builtinId="0"/>
    <cellStyle name="Normal 2" xfId="15" xr:uid="{02DA7CDF-BD84-4970-8216-90A5757FCD9A}"/>
    <cellStyle name="Normal 22 2" xfId="4" xr:uid="{68BBCC02-801B-4703-A996-7C64CDD4C348}"/>
    <cellStyle name="Normal 22 2 2" xfId="7" xr:uid="{571C3D3A-8BA2-4900-9C48-A026433CEFAF}"/>
    <cellStyle name="Normal 22 2 2 2" xfId="14" xr:uid="{44787D84-BAF3-4F6A-AEA3-595FB0C94CF5}"/>
    <cellStyle name="Normal 22 2 3" xfId="12" xr:uid="{FDC9A67D-BB5F-4171-914E-E61CD6D9CE26}"/>
    <cellStyle name="Normal 23" xfId="10" xr:uid="{428E70D9-E7D0-4089-9623-696A42099829}"/>
    <cellStyle name="Normal 34" xfId="3" xr:uid="{F47CA093-28BB-4D51-A04B-52D2BBF7D5E9}"/>
    <cellStyle name="Normal 34 2" xfId="11" xr:uid="{FE75A60B-A786-4779-8750-E706EA8CE107}"/>
    <cellStyle name="Normal_~6486227 2" xfId="9" xr:uid="{61C9104B-CC2C-41EB-834C-069CFDF3B469}"/>
    <cellStyle name="Percent" xfId="1" builtinId="5"/>
    <cellStyle name="Percent 2" xfId="13" xr:uid="{E5537F2D-C728-415E-992D-6E7A61425946}"/>
    <cellStyle name="Percent 3" xfId="6" xr:uid="{7A223028-4C65-4B49-B9D5-ED9D1499F2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oyalmail.dockethub.com/Logi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oyalmail.dockethub.com/Logi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828E1-942A-43FA-A563-7E16F9E215E1}">
  <sheetPr>
    <tabColor theme="4" tint="0.59999389629810485"/>
    <pageSetUpPr fitToPage="1"/>
  </sheetPr>
  <dimension ref="A1:AF31"/>
  <sheetViews>
    <sheetView showGridLines="0" tabSelected="1" zoomScale="85" zoomScaleNormal="85" workbookViewId="0">
      <pane ySplit="8" topLeftCell="A9" activePane="bottomLeft" state="frozen"/>
      <selection activeCell="P8" sqref="P8"/>
      <selection pane="bottomLeft" activeCell="G36" sqref="G36"/>
    </sheetView>
  </sheetViews>
  <sheetFormatPr defaultColWidth="8.85546875" defaultRowHeight="15" x14ac:dyDescent="0.25"/>
  <cols>
    <col min="1" max="1" width="2.5703125" style="4" customWidth="1"/>
    <col min="2" max="2" width="55.140625" style="4" customWidth="1"/>
    <col min="3" max="3" width="11.7109375" style="4" customWidth="1"/>
    <col min="4" max="5" width="9.28515625" style="43" customWidth="1"/>
    <col min="6" max="6" width="9.28515625" style="5" customWidth="1"/>
    <col min="7" max="7" width="12.7109375" style="5" customWidth="1"/>
    <col min="8" max="8" width="5.140625" style="4" customWidth="1"/>
    <col min="9" max="9" width="11.7109375" style="4" customWidth="1"/>
    <col min="10" max="11" width="9.28515625" style="43" customWidth="1"/>
    <col min="12" max="13" width="9.28515625" style="5" customWidth="1"/>
    <col min="14" max="14" width="2.5703125" customWidth="1"/>
    <col min="15" max="15" width="11.7109375" style="4" customWidth="1"/>
    <col min="16" max="17" width="9.28515625" style="43" customWidth="1"/>
    <col min="18" max="19" width="9.28515625" style="5" customWidth="1"/>
    <col min="20" max="20" width="2.5703125" style="4" customWidth="1"/>
    <col min="21" max="21" width="11.7109375" style="4" customWidth="1"/>
    <col min="22" max="23" width="9.28515625" style="43" customWidth="1"/>
    <col min="24" max="25" width="9.28515625" style="5" customWidth="1"/>
    <col min="26" max="26" width="2.5703125" style="4" customWidth="1"/>
    <col min="27" max="27" width="11.7109375" style="4" customWidth="1"/>
    <col min="28" max="29" width="9.28515625" style="43" customWidth="1"/>
    <col min="30" max="31" width="9.28515625" style="5" customWidth="1"/>
    <col min="32" max="32" width="2.5703125" style="4" customWidth="1"/>
    <col min="33" max="16384" width="8.85546875" style="4"/>
  </cols>
  <sheetData>
    <row r="1" spans="1:32" s="3" customFormat="1" ht="18" x14ac:dyDescent="0.25">
      <c r="A1" s="1" t="s">
        <v>90</v>
      </c>
      <c r="B1" s="1"/>
      <c r="C1" s="1"/>
      <c r="D1" s="1"/>
      <c r="E1" s="2"/>
      <c r="F1" s="2"/>
      <c r="I1" s="1"/>
      <c r="J1" s="1"/>
      <c r="K1" s="1"/>
      <c r="L1" s="2"/>
      <c r="O1" s="1"/>
      <c r="P1" s="1"/>
      <c r="Q1" s="1"/>
      <c r="R1" s="2"/>
      <c r="U1" s="1"/>
      <c r="V1" s="1"/>
      <c r="W1" s="1"/>
      <c r="X1" s="2"/>
      <c r="AA1" s="1"/>
      <c r="AB1" s="1"/>
      <c r="AC1" s="1"/>
      <c r="AD1" s="2"/>
    </row>
    <row r="2" spans="1:32" x14ac:dyDescent="0.25">
      <c r="D2" s="4"/>
      <c r="E2"/>
      <c r="J2" s="4"/>
      <c r="K2" s="4"/>
      <c r="P2" s="4"/>
      <c r="Q2" s="4"/>
      <c r="V2" s="4"/>
      <c r="W2" s="4"/>
      <c r="AB2" s="4"/>
      <c r="AC2" s="4"/>
      <c r="AF2"/>
    </row>
    <row r="3" spans="1:32" x14ac:dyDescent="0.25">
      <c r="A3" s="6" t="s">
        <v>0</v>
      </c>
      <c r="D3" s="4"/>
      <c r="E3" s="4"/>
      <c r="J3" s="4"/>
      <c r="K3" s="4"/>
      <c r="M3"/>
      <c r="P3" s="4"/>
      <c r="Q3" s="4"/>
      <c r="V3" s="4"/>
      <c r="W3" s="4"/>
      <c r="AB3" s="4"/>
      <c r="AC3" s="4"/>
      <c r="AF3"/>
    </row>
    <row r="4" spans="1:32" x14ac:dyDescent="0.25">
      <c r="A4" s="6"/>
      <c r="D4" s="4"/>
      <c r="E4" s="4"/>
      <c r="J4" s="4"/>
      <c r="K4" s="4"/>
      <c r="P4" s="4"/>
      <c r="Q4" s="4"/>
      <c r="V4" s="4"/>
      <c r="W4" s="4"/>
      <c r="AB4" s="4"/>
      <c r="AC4" s="4"/>
      <c r="AF4"/>
    </row>
    <row r="5" spans="1:32" s="7" customFormat="1" x14ac:dyDescent="0.2">
      <c r="B5" s="8" t="s">
        <v>1</v>
      </c>
      <c r="C5"/>
      <c r="D5" s="9"/>
      <c r="F5" s="10"/>
      <c r="G5" s="10"/>
      <c r="J5" s="11"/>
      <c r="K5" s="8"/>
      <c r="L5" s="10"/>
      <c r="M5" s="10"/>
      <c r="N5"/>
      <c r="P5" s="9"/>
      <c r="Q5" s="8"/>
      <c r="R5" s="10"/>
      <c r="S5" s="10"/>
      <c r="V5" s="9"/>
      <c r="W5" s="8"/>
      <c r="X5" s="10"/>
      <c r="Y5" s="10"/>
      <c r="AB5" s="9"/>
      <c r="AC5" s="8"/>
      <c r="AD5" s="10"/>
      <c r="AE5" s="10"/>
      <c r="AF5"/>
    </row>
    <row r="6" spans="1:32" s="7" customFormat="1" x14ac:dyDescent="0.2">
      <c r="B6" s="8"/>
      <c r="C6"/>
      <c r="D6" s="9"/>
      <c r="F6" s="10"/>
      <c r="G6" s="10"/>
      <c r="J6" s="9"/>
      <c r="K6" s="8"/>
      <c r="L6" s="10"/>
      <c r="M6" s="10"/>
      <c r="N6"/>
      <c r="P6" s="9"/>
      <c r="Q6" s="8"/>
      <c r="R6" s="10"/>
      <c r="S6" s="10"/>
      <c r="V6" s="9"/>
      <c r="W6" s="8"/>
      <c r="X6" s="10"/>
      <c r="Y6" s="10"/>
      <c r="AB6" s="9"/>
      <c r="AC6" s="8"/>
      <c r="AD6" s="10"/>
      <c r="AE6" s="10"/>
      <c r="AF6"/>
    </row>
    <row r="7" spans="1:32" x14ac:dyDescent="0.25">
      <c r="B7"/>
      <c r="C7" s="163" t="s">
        <v>2</v>
      </c>
      <c r="D7" s="163"/>
      <c r="E7" s="163"/>
      <c r="F7" s="163"/>
      <c r="G7" s="164"/>
      <c r="I7" s="165" t="s">
        <v>3</v>
      </c>
      <c r="J7" s="166"/>
      <c r="K7" s="166"/>
      <c r="L7" s="166"/>
      <c r="M7" s="167"/>
      <c r="O7" s="168" t="s">
        <v>4</v>
      </c>
      <c r="P7" s="169"/>
      <c r="Q7" s="169"/>
      <c r="R7" s="169"/>
      <c r="S7" s="170"/>
      <c r="U7" s="154" t="s">
        <v>5</v>
      </c>
      <c r="V7" s="155"/>
      <c r="W7" s="155"/>
      <c r="X7" s="155"/>
      <c r="Y7" s="156"/>
      <c r="AA7" s="157" t="s">
        <v>6</v>
      </c>
      <c r="AB7" s="158"/>
      <c r="AC7" s="158"/>
      <c r="AD7" s="158"/>
      <c r="AE7" s="159"/>
    </row>
    <row r="8" spans="1:32" s="12" customFormat="1" x14ac:dyDescent="0.25">
      <c r="B8" s="13" t="s">
        <v>7</v>
      </c>
      <c r="C8" s="13" t="s">
        <v>8</v>
      </c>
      <c r="D8" s="14" t="s">
        <v>9</v>
      </c>
      <c r="E8" s="15" t="s">
        <v>10</v>
      </c>
      <c r="F8" s="16" t="s">
        <v>11</v>
      </c>
      <c r="G8" s="17" t="s">
        <v>12</v>
      </c>
      <c r="I8" s="13" t="s">
        <v>8</v>
      </c>
      <c r="J8" s="14" t="s">
        <v>9</v>
      </c>
      <c r="K8" s="15" t="s">
        <v>10</v>
      </c>
      <c r="L8" s="16" t="s">
        <v>11</v>
      </c>
      <c r="M8" s="17" t="s">
        <v>12</v>
      </c>
      <c r="N8" s="18"/>
      <c r="O8" s="13" t="s">
        <v>8</v>
      </c>
      <c r="P8" s="14" t="s">
        <v>9</v>
      </c>
      <c r="Q8" s="15" t="s">
        <v>10</v>
      </c>
      <c r="R8" s="16" t="s">
        <v>11</v>
      </c>
      <c r="S8" s="17" t="s">
        <v>12</v>
      </c>
      <c r="U8" s="13" t="s">
        <v>8</v>
      </c>
      <c r="V8" s="14" t="s">
        <v>9</v>
      </c>
      <c r="W8" s="15" t="s">
        <v>10</v>
      </c>
      <c r="X8" s="16" t="s">
        <v>11</v>
      </c>
      <c r="Y8" s="17" t="s">
        <v>12</v>
      </c>
      <c r="AA8" s="13" t="s">
        <v>8</v>
      </c>
      <c r="AB8" s="14" t="s">
        <v>9</v>
      </c>
      <c r="AC8" s="15" t="s">
        <v>10</v>
      </c>
      <c r="AD8" s="16" t="s">
        <v>11</v>
      </c>
      <c r="AE8" s="17" t="s">
        <v>12</v>
      </c>
    </row>
    <row r="9" spans="1:32" x14ac:dyDescent="0.25">
      <c r="B9" s="19"/>
      <c r="C9" s="19"/>
      <c r="D9" s="20"/>
      <c r="E9" s="21"/>
      <c r="F9" s="22"/>
      <c r="G9" s="22"/>
      <c r="I9" s="19"/>
      <c r="J9" s="23"/>
      <c r="K9" s="24"/>
      <c r="L9" s="25"/>
      <c r="M9" s="25"/>
      <c r="O9" s="19"/>
      <c r="P9" s="23"/>
      <c r="Q9" s="24"/>
      <c r="R9" s="25"/>
      <c r="S9" s="25"/>
      <c r="U9" s="19"/>
      <c r="V9" s="23"/>
      <c r="W9" s="24"/>
      <c r="X9" s="25"/>
      <c r="Y9" s="25"/>
      <c r="AA9" s="19"/>
      <c r="AB9" s="23"/>
      <c r="AC9" s="24"/>
      <c r="AD9" s="25"/>
      <c r="AE9" s="25"/>
    </row>
    <row r="10" spans="1:32" ht="14.45" customHeight="1" x14ac:dyDescent="0.25">
      <c r="B10" s="160" t="s">
        <v>13</v>
      </c>
      <c r="C10" s="161"/>
      <c r="D10" s="161"/>
      <c r="E10" s="161"/>
      <c r="F10" s="161"/>
      <c r="G10" s="162"/>
      <c r="J10" s="4"/>
      <c r="K10" s="4"/>
      <c r="L10" s="4"/>
      <c r="M10" s="4"/>
      <c r="P10" s="4"/>
      <c r="Q10" s="4"/>
      <c r="R10" s="4"/>
      <c r="S10" s="4"/>
      <c r="V10" s="4"/>
      <c r="W10" s="4"/>
      <c r="X10" s="4"/>
      <c r="Y10" s="4"/>
      <c r="AB10" s="4"/>
      <c r="AC10" s="4"/>
      <c r="AD10" s="4"/>
      <c r="AE10" s="4"/>
    </row>
    <row r="11" spans="1:32" s="7" customFormat="1" x14ac:dyDescent="0.25">
      <c r="B11" s="26" t="s">
        <v>14</v>
      </c>
      <c r="C11" s="26" t="s">
        <v>15</v>
      </c>
      <c r="D11" s="27">
        <v>141.04999999999998</v>
      </c>
      <c r="E11" s="28"/>
      <c r="F11" s="29"/>
      <c r="G11" s="30"/>
      <c r="I11" s="26" t="s">
        <v>15</v>
      </c>
      <c r="J11" s="27">
        <v>133.9</v>
      </c>
      <c r="K11" s="148"/>
      <c r="L11" s="149"/>
      <c r="M11" s="150"/>
      <c r="N11"/>
      <c r="O11" s="26" t="s">
        <v>15</v>
      </c>
      <c r="P11" s="27">
        <v>139.52500000000001</v>
      </c>
      <c r="Q11" s="148"/>
      <c r="R11" s="149"/>
      <c r="S11" s="150"/>
      <c r="U11" s="26" t="s">
        <v>15</v>
      </c>
      <c r="V11" s="27">
        <v>151.62</v>
      </c>
      <c r="W11" s="148"/>
      <c r="X11" s="149"/>
      <c r="Y11" s="150"/>
      <c r="AA11" s="26" t="s">
        <v>15</v>
      </c>
      <c r="AB11" s="27">
        <v>150.38999999999999</v>
      </c>
      <c r="AC11" s="148"/>
      <c r="AD11" s="149"/>
      <c r="AE11" s="150"/>
    </row>
    <row r="12" spans="1:32" x14ac:dyDescent="0.25">
      <c r="B12" s="26" t="s">
        <v>16</v>
      </c>
      <c r="C12" s="26" t="s">
        <v>15</v>
      </c>
      <c r="D12" s="27">
        <v>146.99099999999999</v>
      </c>
      <c r="E12" s="28"/>
      <c r="F12" s="29"/>
      <c r="G12" s="30"/>
      <c r="I12" s="26" t="s">
        <v>15</v>
      </c>
      <c r="J12" s="27">
        <v>139.542</v>
      </c>
      <c r="K12" s="28"/>
      <c r="L12" s="29"/>
      <c r="M12" s="30"/>
      <c r="O12" s="26" t="s">
        <v>15</v>
      </c>
      <c r="P12" s="27">
        <v>145.40199999999999</v>
      </c>
      <c r="Q12" s="28"/>
      <c r="R12" s="29"/>
      <c r="S12" s="30"/>
      <c r="U12" s="26" t="s">
        <v>15</v>
      </c>
      <c r="V12" s="27">
        <v>158.00299999999999</v>
      </c>
      <c r="W12" s="28"/>
      <c r="X12" s="29"/>
      <c r="Y12" s="30"/>
      <c r="AA12" s="26" t="s">
        <v>15</v>
      </c>
      <c r="AB12" s="27">
        <v>156.72200000000001</v>
      </c>
      <c r="AC12" s="28"/>
      <c r="AD12" s="29"/>
      <c r="AE12" s="30"/>
    </row>
    <row r="13" spans="1:32" x14ac:dyDescent="0.25">
      <c r="B13" s="31" t="s">
        <v>17</v>
      </c>
      <c r="C13" s="31" t="s">
        <v>15</v>
      </c>
      <c r="D13" s="32">
        <v>148.25299999999999</v>
      </c>
      <c r="E13" s="33"/>
      <c r="F13" s="34"/>
      <c r="G13" s="35"/>
      <c r="I13" s="31" t="s">
        <v>15</v>
      </c>
      <c r="J13" s="32">
        <v>140.28299999999999</v>
      </c>
      <c r="K13" s="33"/>
      <c r="L13" s="34"/>
      <c r="M13" s="35"/>
      <c r="O13" s="31" t="s">
        <v>15</v>
      </c>
      <c r="P13" s="32">
        <v>145.30000000000001</v>
      </c>
      <c r="Q13" s="33"/>
      <c r="R13" s="34"/>
      <c r="S13" s="35"/>
      <c r="U13" s="31" t="s">
        <v>15</v>
      </c>
      <c r="V13" s="32">
        <v>159.40299999999999</v>
      </c>
      <c r="W13" s="33"/>
      <c r="X13" s="34"/>
      <c r="Y13" s="35"/>
      <c r="AA13" s="31" t="s">
        <v>15</v>
      </c>
      <c r="AB13" s="32">
        <v>161.30099999999999</v>
      </c>
      <c r="AC13" s="33"/>
      <c r="AD13" s="34"/>
      <c r="AE13" s="35"/>
    </row>
    <row r="14" spans="1:32" x14ac:dyDescent="0.25">
      <c r="B14" s="36" t="s">
        <v>17</v>
      </c>
      <c r="C14" s="36" t="s">
        <v>18</v>
      </c>
      <c r="D14" s="37">
        <v>169.21</v>
      </c>
      <c r="E14" s="33"/>
      <c r="F14" s="34"/>
      <c r="G14" s="35"/>
      <c r="I14" s="36" t="s">
        <v>18</v>
      </c>
      <c r="J14" s="37">
        <v>160.12799999999999</v>
      </c>
      <c r="K14" s="33"/>
      <c r="L14" s="34"/>
      <c r="M14" s="35"/>
      <c r="O14" s="36" t="s">
        <v>18</v>
      </c>
      <c r="P14" s="37">
        <v>165.845</v>
      </c>
      <c r="Q14" s="33"/>
      <c r="R14" s="34"/>
      <c r="S14" s="35"/>
      <c r="U14" s="36" t="s">
        <v>18</v>
      </c>
      <c r="V14" s="37">
        <v>181.91499999999999</v>
      </c>
      <c r="W14" s="33"/>
      <c r="X14" s="34"/>
      <c r="Y14" s="35"/>
      <c r="AA14" s="36" t="s">
        <v>18</v>
      </c>
      <c r="AB14" s="37">
        <v>184.078</v>
      </c>
      <c r="AC14" s="33"/>
      <c r="AD14" s="34"/>
      <c r="AE14" s="35"/>
    </row>
    <row r="15" spans="1:32" x14ac:dyDescent="0.25">
      <c r="B15" s="38" t="s">
        <v>17</v>
      </c>
      <c r="C15" s="38" t="s">
        <v>19</v>
      </c>
      <c r="D15" s="39"/>
      <c r="E15" s="40">
        <v>100</v>
      </c>
      <c r="F15" s="41">
        <v>5.6599999999999998E-2</v>
      </c>
      <c r="G15" s="42">
        <v>160.92310000000001</v>
      </c>
      <c r="H15" s="43"/>
      <c r="I15" s="38" t="s">
        <v>19</v>
      </c>
      <c r="J15" s="39"/>
      <c r="K15" s="40">
        <v>100</v>
      </c>
      <c r="L15" s="41">
        <v>5.3600000000000002E-2</v>
      </c>
      <c r="M15" s="42">
        <v>152.28020000000001</v>
      </c>
      <c r="O15" s="38" t="s">
        <v>19</v>
      </c>
      <c r="P15" s="39"/>
      <c r="Q15" s="40">
        <v>100</v>
      </c>
      <c r="R15" s="41">
        <v>5.5500000000000001E-2</v>
      </c>
      <c r="S15" s="42">
        <v>157.71870000000001</v>
      </c>
      <c r="U15" s="38" t="s">
        <v>19</v>
      </c>
      <c r="V15" s="39"/>
      <c r="W15" s="40">
        <v>100</v>
      </c>
      <c r="X15" s="41">
        <v>6.08E-2</v>
      </c>
      <c r="Y15" s="42">
        <v>173.01339999999999</v>
      </c>
      <c r="AA15" s="38" t="s">
        <v>19</v>
      </c>
      <c r="AB15" s="39"/>
      <c r="AC15" s="40">
        <v>100</v>
      </c>
      <c r="AD15" s="41">
        <v>6.1499999999999999E-2</v>
      </c>
      <c r="AE15" s="42">
        <v>175.07329999999999</v>
      </c>
    </row>
    <row r="16" spans="1:32" x14ac:dyDescent="0.25">
      <c r="B16" s="31" t="s">
        <v>20</v>
      </c>
      <c r="C16" s="31" t="s">
        <v>15</v>
      </c>
      <c r="D16" s="32">
        <v>163.208</v>
      </c>
      <c r="E16" s="33"/>
      <c r="F16" s="34"/>
      <c r="G16" s="35"/>
      <c r="I16" s="31" t="s">
        <v>15</v>
      </c>
      <c r="J16" s="32">
        <v>154.44399999999999</v>
      </c>
      <c r="K16" s="33"/>
      <c r="L16" s="34"/>
      <c r="M16" s="35"/>
      <c r="O16" s="31" t="s">
        <v>15</v>
      </c>
      <c r="P16" s="32">
        <v>159.96100000000001</v>
      </c>
      <c r="Q16" s="33"/>
      <c r="R16" s="34"/>
      <c r="S16" s="35"/>
      <c r="U16" s="31" t="s">
        <v>15</v>
      </c>
      <c r="V16" s="32">
        <v>175.46799999999999</v>
      </c>
      <c r="W16" s="33"/>
      <c r="X16" s="34"/>
      <c r="Y16" s="35"/>
      <c r="AA16" s="31" t="s">
        <v>15</v>
      </c>
      <c r="AB16" s="32">
        <v>177.554</v>
      </c>
      <c r="AC16" s="33"/>
      <c r="AD16" s="34"/>
      <c r="AE16" s="35"/>
    </row>
    <row r="17" spans="2:31" x14ac:dyDescent="0.25">
      <c r="B17" s="36" t="s">
        <v>20</v>
      </c>
      <c r="C17" s="36" t="s">
        <v>18</v>
      </c>
      <c r="D17" s="37">
        <v>187.214</v>
      </c>
      <c r="E17" s="33"/>
      <c r="F17" s="34"/>
      <c r="G17" s="35"/>
      <c r="I17" s="36" t="s">
        <v>18</v>
      </c>
      <c r="J17" s="37">
        <v>177.17699999999999</v>
      </c>
      <c r="K17" s="33"/>
      <c r="L17" s="34"/>
      <c r="M17" s="35"/>
      <c r="O17" s="36" t="s">
        <v>18</v>
      </c>
      <c r="P17" s="37">
        <v>183.495</v>
      </c>
      <c r="Q17" s="33"/>
      <c r="R17" s="34"/>
      <c r="S17" s="35"/>
      <c r="U17" s="36" t="s">
        <v>18</v>
      </c>
      <c r="V17" s="37">
        <v>201.255</v>
      </c>
      <c r="W17" s="33"/>
      <c r="X17" s="34"/>
      <c r="Y17" s="35"/>
      <c r="AA17" s="36" t="s">
        <v>18</v>
      </c>
      <c r="AB17" s="37">
        <v>203.64500000000001</v>
      </c>
      <c r="AC17" s="33"/>
      <c r="AD17" s="34"/>
      <c r="AE17" s="35"/>
    </row>
    <row r="18" spans="2:31" x14ac:dyDescent="0.25">
      <c r="B18" s="38" t="s">
        <v>20</v>
      </c>
      <c r="C18" s="38" t="s">
        <v>19</v>
      </c>
      <c r="D18" s="39"/>
      <c r="E18" s="40">
        <v>100</v>
      </c>
      <c r="F18" s="41">
        <v>6.5500000000000003E-2</v>
      </c>
      <c r="G18" s="42">
        <v>177.59950000000001</v>
      </c>
      <c r="I18" s="38" t="s">
        <v>19</v>
      </c>
      <c r="J18" s="39"/>
      <c r="K18" s="40">
        <v>100</v>
      </c>
      <c r="L18" s="41">
        <v>6.2E-2</v>
      </c>
      <c r="M18" s="42">
        <v>168.0762</v>
      </c>
      <c r="O18" s="38" t="s">
        <v>19</v>
      </c>
      <c r="P18" s="39"/>
      <c r="Q18" s="40">
        <v>100</v>
      </c>
      <c r="R18" s="41">
        <v>6.4199999999999993E-2</v>
      </c>
      <c r="S18" s="42">
        <v>174.0711</v>
      </c>
      <c r="U18" s="38" t="s">
        <v>19</v>
      </c>
      <c r="V18" s="39"/>
      <c r="W18" s="40">
        <v>100</v>
      </c>
      <c r="X18" s="41">
        <v>7.0400000000000004E-2</v>
      </c>
      <c r="Y18" s="42">
        <v>190.92140000000001</v>
      </c>
      <c r="AA18" s="38" t="s">
        <v>19</v>
      </c>
      <c r="AB18" s="39"/>
      <c r="AC18" s="40">
        <v>100</v>
      </c>
      <c r="AD18" s="41">
        <v>7.1199999999999999E-2</v>
      </c>
      <c r="AE18" s="42">
        <v>193.19390000000001</v>
      </c>
    </row>
    <row r="20" spans="2:31" x14ac:dyDescent="0.25">
      <c r="B20" s="4" t="s">
        <v>109</v>
      </c>
    </row>
    <row r="22" spans="2:31" x14ac:dyDescent="0.25">
      <c r="B22" s="44" t="s">
        <v>21</v>
      </c>
    </row>
    <row r="23" spans="2:31" x14ac:dyDescent="0.25">
      <c r="B23" s="4" t="s">
        <v>22</v>
      </c>
    </row>
    <row r="25" spans="2:31" x14ac:dyDescent="0.25">
      <c r="B25" s="152" t="s">
        <v>89</v>
      </c>
    </row>
    <row r="27" spans="2:31" x14ac:dyDescent="0.25">
      <c r="F27" s="151"/>
      <c r="K27" s="151"/>
      <c r="Q27" s="151"/>
      <c r="W27" s="151"/>
      <c r="AC27" s="151"/>
    </row>
    <row r="28" spans="2:31" x14ac:dyDescent="0.25">
      <c r="F28" s="151"/>
      <c r="K28" s="151"/>
      <c r="Q28" s="151"/>
      <c r="W28" s="151"/>
      <c r="AC28" s="151"/>
    </row>
    <row r="29" spans="2:31" x14ac:dyDescent="0.25">
      <c r="F29" s="151"/>
      <c r="K29" s="151"/>
      <c r="Q29" s="151"/>
      <c r="W29" s="151"/>
      <c r="AC29" s="151"/>
    </row>
    <row r="30" spans="2:31" x14ac:dyDescent="0.25">
      <c r="F30" s="151"/>
      <c r="K30" s="151"/>
      <c r="Q30" s="151"/>
      <c r="W30" s="151"/>
      <c r="AC30" s="151"/>
    </row>
    <row r="31" spans="2:31" x14ac:dyDescent="0.25">
      <c r="F31" s="151"/>
      <c r="K31" s="151"/>
      <c r="Q31" s="151"/>
      <c r="W31" s="151"/>
      <c r="AC31" s="151"/>
    </row>
  </sheetData>
  <mergeCells count="6">
    <mergeCell ref="U7:Y7"/>
    <mergeCell ref="AA7:AE7"/>
    <mergeCell ref="B10:G10"/>
    <mergeCell ref="C7:G7"/>
    <mergeCell ref="I7:M7"/>
    <mergeCell ref="O7:S7"/>
  </mergeCells>
  <hyperlinks>
    <hyperlink ref="B22" r:id="rId1" xr:uid="{64276327-0053-490E-89A8-64E2EDB6DF81}"/>
  </hyperlinks>
  <pageMargins left="0.7" right="0.7" top="0.75" bottom="0.75" header="0.3" footer="0.3"/>
  <pageSetup scale="10" orientation="portrait" r:id="rId2"/>
  <headerFooter>
    <oddFooter>&amp;L&amp;1#&amp;"Calibri"&amp;10&amp;K000000Classified: RMG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68C6-DE47-401D-9D36-050C57A68B38}">
  <sheetPr>
    <pageSetUpPr fitToPage="1"/>
  </sheetPr>
  <dimension ref="A1:N21"/>
  <sheetViews>
    <sheetView showGridLines="0" zoomScale="85" zoomScaleNormal="85" workbookViewId="0">
      <pane ySplit="1" topLeftCell="A2" activePane="bottomLeft" state="frozen"/>
      <selection pane="bottomLeft" activeCell="D24" sqref="D24"/>
    </sheetView>
  </sheetViews>
  <sheetFormatPr defaultColWidth="8.85546875" defaultRowHeight="15" x14ac:dyDescent="0.25"/>
  <cols>
    <col min="1" max="1" width="2.7109375" style="100" customWidth="1"/>
    <col min="2" max="2" width="9.28515625" style="100" customWidth="1"/>
    <col min="3" max="3" width="71" style="100" customWidth="1"/>
    <col min="4" max="4" width="9.85546875" style="100" bestFit="1" customWidth="1"/>
    <col min="5" max="5" width="9.140625"/>
    <col min="6" max="6" width="8.85546875" style="100"/>
    <col min="7" max="7" width="4.140625" style="100" customWidth="1"/>
    <col min="8" max="8" width="9.140625" style="100" customWidth="1"/>
    <col min="9" max="13" width="8.85546875" style="100"/>
    <col min="14" max="14" width="6.85546875" style="100" customWidth="1"/>
    <col min="15" max="16384" width="8.85546875" style="100"/>
  </cols>
  <sheetData>
    <row r="1" spans="1:14" s="97" customFormat="1" ht="18" x14ac:dyDescent="0.25">
      <c r="A1" s="96" t="s">
        <v>59</v>
      </c>
      <c r="C1" s="96"/>
    </row>
    <row r="2" spans="1:14" s="98" customFormat="1" x14ac:dyDescent="0.25"/>
    <row r="3" spans="1:14" ht="18" x14ac:dyDescent="0.25">
      <c r="A3" s="99"/>
      <c r="C3" s="101" t="s">
        <v>60</v>
      </c>
    </row>
    <row r="4" spans="1:14" x14ac:dyDescent="0.25">
      <c r="G4" s="102"/>
      <c r="H4" s="103"/>
      <c r="I4" s="103"/>
      <c r="J4" s="103"/>
      <c r="K4" s="103"/>
      <c r="L4" s="103"/>
      <c r="M4" s="103"/>
      <c r="N4" s="104"/>
    </row>
    <row r="5" spans="1:14" ht="15.75" x14ac:dyDescent="0.25">
      <c r="B5" s="105" t="s">
        <v>61</v>
      </c>
      <c r="C5" s="106"/>
      <c r="G5" s="107"/>
      <c r="H5" s="108" t="s">
        <v>62</v>
      </c>
      <c r="N5" s="109"/>
    </row>
    <row r="6" spans="1:14" s="110" customFormat="1" ht="34.15" customHeight="1" x14ac:dyDescent="0.25">
      <c r="B6" s="111" t="s">
        <v>63</v>
      </c>
      <c r="C6" s="171" t="s">
        <v>64</v>
      </c>
      <c r="D6" s="172"/>
      <c r="E6"/>
      <c r="G6" s="112"/>
      <c r="I6" s="100"/>
      <c r="J6" s="113" t="s">
        <v>10</v>
      </c>
      <c r="K6" s="113" t="s">
        <v>11</v>
      </c>
      <c r="L6" s="113" t="s">
        <v>12</v>
      </c>
      <c r="N6" s="114"/>
    </row>
    <row r="7" spans="1:14" s="110" customFormat="1" ht="34.15" customHeight="1" x14ac:dyDescent="0.2">
      <c r="B7" s="115" t="s">
        <v>65</v>
      </c>
      <c r="C7" s="172" t="s">
        <v>66</v>
      </c>
      <c r="D7" s="172"/>
      <c r="E7"/>
      <c r="G7" s="112"/>
      <c r="I7" s="116" t="s">
        <v>67</v>
      </c>
      <c r="J7" s="117">
        <v>100</v>
      </c>
      <c r="K7" s="118">
        <v>5.6599999999999998E-2</v>
      </c>
      <c r="L7" s="117">
        <v>160.92310000000001</v>
      </c>
      <c r="N7" s="114"/>
    </row>
    <row r="8" spans="1:14" s="110" customFormat="1" ht="36" customHeight="1" x14ac:dyDescent="0.2">
      <c r="B8" s="115" t="s">
        <v>68</v>
      </c>
      <c r="C8" s="172" t="s">
        <v>69</v>
      </c>
      <c r="D8" s="172"/>
      <c r="E8"/>
      <c r="G8" s="112"/>
      <c r="H8" s="119"/>
      <c r="I8" s="116" t="s">
        <v>70</v>
      </c>
      <c r="J8" s="117">
        <v>325</v>
      </c>
      <c r="K8" s="120" t="s">
        <v>71</v>
      </c>
      <c r="L8" s="121"/>
      <c r="N8" s="114"/>
    </row>
    <row r="9" spans="1:14" s="110" customFormat="1" ht="36" customHeight="1" x14ac:dyDescent="0.2">
      <c r="B9" s="115" t="s">
        <v>72</v>
      </c>
      <c r="C9" s="172" t="s">
        <v>73</v>
      </c>
      <c r="D9" s="172"/>
      <c r="E9"/>
      <c r="G9" s="112"/>
      <c r="H9" s="119"/>
      <c r="I9" s="116" t="s">
        <v>74</v>
      </c>
      <c r="J9" s="122">
        <f>ROUND(((J8-J7)*K7)+L7,3)</f>
        <v>173.65799999999999</v>
      </c>
      <c r="K9" s="123"/>
      <c r="L9" s="121"/>
      <c r="N9" s="114"/>
    </row>
    <row r="10" spans="1:14" x14ac:dyDescent="0.25">
      <c r="G10" s="124"/>
      <c r="H10" s="125"/>
      <c r="I10" s="125"/>
      <c r="J10" s="125"/>
      <c r="K10" s="125"/>
      <c r="L10" s="125"/>
      <c r="M10" s="125"/>
      <c r="N10" s="126"/>
    </row>
    <row r="11" spans="1:14" ht="15.75" x14ac:dyDescent="0.25">
      <c r="B11" s="127" t="s">
        <v>75</v>
      </c>
      <c r="C11" s="128"/>
      <c r="D11" s="128"/>
    </row>
    <row r="12" spans="1:14" x14ac:dyDescent="0.25">
      <c r="B12" s="129" t="s">
        <v>83</v>
      </c>
      <c r="C12" s="128"/>
      <c r="D12" s="128"/>
    </row>
    <row r="13" spans="1:14" x14ac:dyDescent="0.25">
      <c r="B13" s="130" t="s">
        <v>63</v>
      </c>
      <c r="C13" s="131" t="s">
        <v>76</v>
      </c>
      <c r="D13" s="132">
        <f>'RMW Premium Prices'!F15</f>
        <v>5.6599999999999998E-2</v>
      </c>
    </row>
    <row r="14" spans="1:14" x14ac:dyDescent="0.25">
      <c r="B14" s="133"/>
      <c r="C14" s="134" t="s">
        <v>77</v>
      </c>
      <c r="D14" s="135">
        <f>'RMW Premium Prices'!G15</f>
        <v>160.92310000000001</v>
      </c>
    </row>
    <row r="15" spans="1:14" ht="18" customHeight="1" x14ac:dyDescent="0.25">
      <c r="B15" s="133" t="s">
        <v>65</v>
      </c>
      <c r="C15" s="136" t="s">
        <v>78</v>
      </c>
      <c r="D15" s="137" t="s">
        <v>79</v>
      </c>
    </row>
    <row r="16" spans="1:14" ht="18" customHeight="1" x14ac:dyDescent="0.25">
      <c r="B16" s="133" t="s">
        <v>80</v>
      </c>
      <c r="C16" s="136" t="str">
        <f>"Incremental price = 225g x "&amp;TEXT(D13,"0.0000p")</f>
        <v>Incremental price = 225g x 0.0566p</v>
      </c>
      <c r="D16" s="137">
        <f>(325-100)*D13</f>
        <v>12.734999999999999</v>
      </c>
      <c r="H16" s="120"/>
      <c r="I16" s="138"/>
    </row>
    <row r="17" spans="2:9" ht="18" customHeight="1" x14ac:dyDescent="0.25">
      <c r="B17" s="133" t="s">
        <v>81</v>
      </c>
      <c r="C17" s="136" t="str">
        <f>"Final price = "&amp;TEXT(D16,"0.0000p")&amp;" + "&amp;TEXT(D14,"0.0000p")&amp;", rounded to the nearest 1/1000th of a penny"</f>
        <v>Final price = 12.7350p + 160.9231p, rounded to the nearest 1/1000th of a penny</v>
      </c>
      <c r="D17" s="139">
        <f>ROUND(D14+D16,3)</f>
        <v>173.65799999999999</v>
      </c>
      <c r="H17" s="120"/>
      <c r="I17" s="138"/>
    </row>
    <row r="18" spans="2:9" ht="18" customHeight="1" x14ac:dyDescent="0.25">
      <c r="B18" s="130"/>
      <c r="C18" s="131"/>
      <c r="D18" s="140"/>
      <c r="H18" s="120"/>
      <c r="I18" s="141"/>
    </row>
    <row r="20" spans="2:9" x14ac:dyDescent="0.25">
      <c r="B20" s="142" t="s">
        <v>21</v>
      </c>
    </row>
    <row r="21" spans="2:9" x14ac:dyDescent="0.25">
      <c r="B21" s="100" t="s">
        <v>82</v>
      </c>
    </row>
  </sheetData>
  <mergeCells count="4">
    <mergeCell ref="C6:D6"/>
    <mergeCell ref="C7:D7"/>
    <mergeCell ref="C8:D8"/>
    <mergeCell ref="C9:D9"/>
  </mergeCells>
  <dataValidations count="1">
    <dataValidation type="whole" allowBlank="1" showInputMessage="1" showErrorMessage="1" sqref="J8 J65541 J131077 J196613 J262149 J327685 J393221 J458757 J524293 J589829 J655365 J720901 J786437 J851973 J917509 J983045" xr:uid="{16E74220-776B-4E34-9161-05FC3054889D}">
      <formula1>251</formula1>
      <formula2>750</formula2>
    </dataValidation>
  </dataValidations>
  <hyperlinks>
    <hyperlink ref="B20" r:id="rId1" xr:uid="{4E914808-EC24-4A77-9998-26E952239E60}"/>
  </hyperlinks>
  <pageMargins left="0.31496062992125984" right="0.31496062992125984" top="0.74803149606299213" bottom="0.74803149606299213" header="0.31496062992125984" footer="0.31496062992125984"/>
  <pageSetup paperSize="9" scale="81" orientation="portrait" horizontalDpi="300" verticalDpi="300" r:id="rId2"/>
  <headerFooter>
    <oddHeader>&amp;A</oddHeader>
    <oddFooter>&amp;F&amp;L&amp;1#&amp;"Calibri"&amp;10&amp;K000000Classified: RMG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BAE0-8E1C-4B95-B220-452C5A0F51EB}">
  <sheetPr>
    <pageSetUpPr fitToPage="1"/>
  </sheetPr>
  <dimension ref="A1:D149"/>
  <sheetViews>
    <sheetView showGridLines="0" zoomScale="85" zoomScaleNormal="85" workbookViewId="0">
      <pane ySplit="1" topLeftCell="A2" activePane="bottomLeft" state="frozen"/>
      <selection activeCell="P8" sqref="P8"/>
      <selection pane="bottomLeft" activeCell="H46" sqref="H46"/>
    </sheetView>
  </sheetViews>
  <sheetFormatPr defaultRowHeight="15" zeroHeight="1" x14ac:dyDescent="0.25"/>
  <cols>
    <col min="1" max="1" width="2.5703125" style="49" customWidth="1"/>
    <col min="2" max="2" width="68.140625" style="49" customWidth="1"/>
    <col min="3" max="3" width="19.140625" style="49" customWidth="1"/>
    <col min="4" max="4" width="20.28515625" style="49" customWidth="1"/>
    <col min="5" max="254" width="8.85546875" style="49"/>
    <col min="255" max="255" width="2.5703125" style="49" customWidth="1"/>
    <col min="256" max="256" width="68.140625" style="49" customWidth="1"/>
    <col min="257" max="257" width="16.140625" style="49" customWidth="1"/>
    <col min="258" max="258" width="20.28515625" style="49" customWidth="1"/>
    <col min="259" max="510" width="8.85546875" style="49"/>
    <col min="511" max="511" width="2.5703125" style="49" customWidth="1"/>
    <col min="512" max="512" width="68.140625" style="49" customWidth="1"/>
    <col min="513" max="513" width="16.140625" style="49" customWidth="1"/>
    <col min="514" max="514" width="20.28515625" style="49" customWidth="1"/>
    <col min="515" max="766" width="8.85546875" style="49"/>
    <col min="767" max="767" width="2.5703125" style="49" customWidth="1"/>
    <col min="768" max="768" width="68.140625" style="49" customWidth="1"/>
    <col min="769" max="769" width="16.140625" style="49" customWidth="1"/>
    <col min="770" max="770" width="20.28515625" style="49" customWidth="1"/>
    <col min="771" max="1022" width="8.85546875" style="49"/>
    <col min="1023" max="1023" width="2.5703125" style="49" customWidth="1"/>
    <col min="1024" max="1024" width="68.140625" style="49" customWidth="1"/>
    <col min="1025" max="1025" width="16.140625" style="49" customWidth="1"/>
    <col min="1026" max="1026" width="20.28515625" style="49" customWidth="1"/>
    <col min="1027" max="1278" width="8.85546875" style="49"/>
    <col min="1279" max="1279" width="2.5703125" style="49" customWidth="1"/>
    <col min="1280" max="1280" width="68.140625" style="49" customWidth="1"/>
    <col min="1281" max="1281" width="16.140625" style="49" customWidth="1"/>
    <col min="1282" max="1282" width="20.28515625" style="49" customWidth="1"/>
    <col min="1283" max="1534" width="8.85546875" style="49"/>
    <col min="1535" max="1535" width="2.5703125" style="49" customWidth="1"/>
    <col min="1536" max="1536" width="68.140625" style="49" customWidth="1"/>
    <col min="1537" max="1537" width="16.140625" style="49" customWidth="1"/>
    <col min="1538" max="1538" width="20.28515625" style="49" customWidth="1"/>
    <col min="1539" max="1790" width="8.85546875" style="49"/>
    <col min="1791" max="1791" width="2.5703125" style="49" customWidth="1"/>
    <col min="1792" max="1792" width="68.140625" style="49" customWidth="1"/>
    <col min="1793" max="1793" width="16.140625" style="49" customWidth="1"/>
    <col min="1794" max="1794" width="20.28515625" style="49" customWidth="1"/>
    <col min="1795" max="2046" width="8.85546875" style="49"/>
    <col min="2047" max="2047" width="2.5703125" style="49" customWidth="1"/>
    <col min="2048" max="2048" width="68.140625" style="49" customWidth="1"/>
    <col min="2049" max="2049" width="16.140625" style="49" customWidth="1"/>
    <col min="2050" max="2050" width="20.28515625" style="49" customWidth="1"/>
    <col min="2051" max="2302" width="8.85546875" style="49"/>
    <col min="2303" max="2303" width="2.5703125" style="49" customWidth="1"/>
    <col min="2304" max="2304" width="68.140625" style="49" customWidth="1"/>
    <col min="2305" max="2305" width="16.140625" style="49" customWidth="1"/>
    <col min="2306" max="2306" width="20.28515625" style="49" customWidth="1"/>
    <col min="2307" max="2558" width="8.85546875" style="49"/>
    <col min="2559" max="2559" width="2.5703125" style="49" customWidth="1"/>
    <col min="2560" max="2560" width="68.140625" style="49" customWidth="1"/>
    <col min="2561" max="2561" width="16.140625" style="49" customWidth="1"/>
    <col min="2562" max="2562" width="20.28515625" style="49" customWidth="1"/>
    <col min="2563" max="2814" width="8.85546875" style="49"/>
    <col min="2815" max="2815" width="2.5703125" style="49" customWidth="1"/>
    <col min="2816" max="2816" width="68.140625" style="49" customWidth="1"/>
    <col min="2817" max="2817" width="16.140625" style="49" customWidth="1"/>
    <col min="2818" max="2818" width="20.28515625" style="49" customWidth="1"/>
    <col min="2819" max="3070" width="8.85546875" style="49"/>
    <col min="3071" max="3071" width="2.5703125" style="49" customWidth="1"/>
    <col min="3072" max="3072" width="68.140625" style="49" customWidth="1"/>
    <col min="3073" max="3073" width="16.140625" style="49" customWidth="1"/>
    <col min="3074" max="3074" width="20.28515625" style="49" customWidth="1"/>
    <col min="3075" max="3326" width="8.85546875" style="49"/>
    <col min="3327" max="3327" width="2.5703125" style="49" customWidth="1"/>
    <col min="3328" max="3328" width="68.140625" style="49" customWidth="1"/>
    <col min="3329" max="3329" width="16.140625" style="49" customWidth="1"/>
    <col min="3330" max="3330" width="20.28515625" style="49" customWidth="1"/>
    <col min="3331" max="3582" width="8.85546875" style="49"/>
    <col min="3583" max="3583" width="2.5703125" style="49" customWidth="1"/>
    <col min="3584" max="3584" width="68.140625" style="49" customWidth="1"/>
    <col min="3585" max="3585" width="16.140625" style="49" customWidth="1"/>
    <col min="3586" max="3586" width="20.28515625" style="49" customWidth="1"/>
    <col min="3587" max="3838" width="8.85546875" style="49"/>
    <col min="3839" max="3839" width="2.5703125" style="49" customWidth="1"/>
    <col min="3840" max="3840" width="68.140625" style="49" customWidth="1"/>
    <col min="3841" max="3841" width="16.140625" style="49" customWidth="1"/>
    <col min="3842" max="3842" width="20.28515625" style="49" customWidth="1"/>
    <col min="3843" max="4094" width="8.85546875" style="49"/>
    <col min="4095" max="4095" width="2.5703125" style="49" customWidth="1"/>
    <col min="4096" max="4096" width="68.140625" style="49" customWidth="1"/>
    <col min="4097" max="4097" width="16.140625" style="49" customWidth="1"/>
    <col min="4098" max="4098" width="20.28515625" style="49" customWidth="1"/>
    <col min="4099" max="4350" width="8.85546875" style="49"/>
    <col min="4351" max="4351" width="2.5703125" style="49" customWidth="1"/>
    <col min="4352" max="4352" width="68.140625" style="49" customWidth="1"/>
    <col min="4353" max="4353" width="16.140625" style="49" customWidth="1"/>
    <col min="4354" max="4354" width="20.28515625" style="49" customWidth="1"/>
    <col min="4355" max="4606" width="8.85546875" style="49"/>
    <col min="4607" max="4607" width="2.5703125" style="49" customWidth="1"/>
    <col min="4608" max="4608" width="68.140625" style="49" customWidth="1"/>
    <col min="4609" max="4609" width="16.140625" style="49" customWidth="1"/>
    <col min="4610" max="4610" width="20.28515625" style="49" customWidth="1"/>
    <col min="4611" max="4862" width="8.85546875" style="49"/>
    <col min="4863" max="4863" width="2.5703125" style="49" customWidth="1"/>
    <col min="4864" max="4864" width="68.140625" style="49" customWidth="1"/>
    <col min="4865" max="4865" width="16.140625" style="49" customWidth="1"/>
    <col min="4866" max="4866" width="20.28515625" style="49" customWidth="1"/>
    <col min="4867" max="5118" width="8.85546875" style="49"/>
    <col min="5119" max="5119" width="2.5703125" style="49" customWidth="1"/>
    <col min="5120" max="5120" width="68.140625" style="49" customWidth="1"/>
    <col min="5121" max="5121" width="16.140625" style="49" customWidth="1"/>
    <col min="5122" max="5122" width="20.28515625" style="49" customWidth="1"/>
    <col min="5123" max="5374" width="8.85546875" style="49"/>
    <col min="5375" max="5375" width="2.5703125" style="49" customWidth="1"/>
    <col min="5376" max="5376" width="68.140625" style="49" customWidth="1"/>
    <col min="5377" max="5377" width="16.140625" style="49" customWidth="1"/>
    <col min="5378" max="5378" width="20.28515625" style="49" customWidth="1"/>
    <col min="5379" max="5630" width="8.85546875" style="49"/>
    <col min="5631" max="5631" width="2.5703125" style="49" customWidth="1"/>
    <col min="5632" max="5632" width="68.140625" style="49" customWidth="1"/>
    <col min="5633" max="5633" width="16.140625" style="49" customWidth="1"/>
    <col min="5634" max="5634" width="20.28515625" style="49" customWidth="1"/>
    <col min="5635" max="5886" width="8.85546875" style="49"/>
    <col min="5887" max="5887" width="2.5703125" style="49" customWidth="1"/>
    <col min="5888" max="5888" width="68.140625" style="49" customWidth="1"/>
    <col min="5889" max="5889" width="16.140625" style="49" customWidth="1"/>
    <col min="5890" max="5890" width="20.28515625" style="49" customWidth="1"/>
    <col min="5891" max="6142" width="8.85546875" style="49"/>
    <col min="6143" max="6143" width="2.5703125" style="49" customWidth="1"/>
    <col min="6144" max="6144" width="68.140625" style="49" customWidth="1"/>
    <col min="6145" max="6145" width="16.140625" style="49" customWidth="1"/>
    <col min="6146" max="6146" width="20.28515625" style="49" customWidth="1"/>
    <col min="6147" max="6398" width="8.85546875" style="49"/>
    <col min="6399" max="6399" width="2.5703125" style="49" customWidth="1"/>
    <col min="6400" max="6400" width="68.140625" style="49" customWidth="1"/>
    <col min="6401" max="6401" width="16.140625" style="49" customWidth="1"/>
    <col min="6402" max="6402" width="20.28515625" style="49" customWidth="1"/>
    <col min="6403" max="6654" width="8.85546875" style="49"/>
    <col min="6655" max="6655" width="2.5703125" style="49" customWidth="1"/>
    <col min="6656" max="6656" width="68.140625" style="49" customWidth="1"/>
    <col min="6657" max="6657" width="16.140625" style="49" customWidth="1"/>
    <col min="6658" max="6658" width="20.28515625" style="49" customWidth="1"/>
    <col min="6659" max="6910" width="8.85546875" style="49"/>
    <col min="6911" max="6911" width="2.5703125" style="49" customWidth="1"/>
    <col min="6912" max="6912" width="68.140625" style="49" customWidth="1"/>
    <col min="6913" max="6913" width="16.140625" style="49" customWidth="1"/>
    <col min="6914" max="6914" width="20.28515625" style="49" customWidth="1"/>
    <col min="6915" max="7166" width="8.85546875" style="49"/>
    <col min="7167" max="7167" width="2.5703125" style="49" customWidth="1"/>
    <col min="7168" max="7168" width="68.140625" style="49" customWidth="1"/>
    <col min="7169" max="7169" width="16.140625" style="49" customWidth="1"/>
    <col min="7170" max="7170" width="20.28515625" style="49" customWidth="1"/>
    <col min="7171" max="7422" width="8.85546875" style="49"/>
    <col min="7423" max="7423" width="2.5703125" style="49" customWidth="1"/>
    <col min="7424" max="7424" width="68.140625" style="49" customWidth="1"/>
    <col min="7425" max="7425" width="16.140625" style="49" customWidth="1"/>
    <col min="7426" max="7426" width="20.28515625" style="49" customWidth="1"/>
    <col min="7427" max="7678" width="8.85546875" style="49"/>
    <col min="7679" max="7679" width="2.5703125" style="49" customWidth="1"/>
    <col min="7680" max="7680" width="68.140625" style="49" customWidth="1"/>
    <col min="7681" max="7681" width="16.140625" style="49" customWidth="1"/>
    <col min="7682" max="7682" width="20.28515625" style="49" customWidth="1"/>
    <col min="7683" max="7934" width="8.85546875" style="49"/>
    <col min="7935" max="7935" width="2.5703125" style="49" customWidth="1"/>
    <col min="7936" max="7936" width="68.140625" style="49" customWidth="1"/>
    <col min="7937" max="7937" width="16.140625" style="49" customWidth="1"/>
    <col min="7938" max="7938" width="20.28515625" style="49" customWidth="1"/>
    <col min="7939" max="8190" width="8.85546875" style="49"/>
    <col min="8191" max="8191" width="2.5703125" style="49" customWidth="1"/>
    <col min="8192" max="8192" width="68.140625" style="49" customWidth="1"/>
    <col min="8193" max="8193" width="16.140625" style="49" customWidth="1"/>
    <col min="8194" max="8194" width="20.28515625" style="49" customWidth="1"/>
    <col min="8195" max="8446" width="8.85546875" style="49"/>
    <col min="8447" max="8447" width="2.5703125" style="49" customWidth="1"/>
    <col min="8448" max="8448" width="68.140625" style="49" customWidth="1"/>
    <col min="8449" max="8449" width="16.140625" style="49" customWidth="1"/>
    <col min="8450" max="8450" width="20.28515625" style="49" customWidth="1"/>
    <col min="8451" max="8702" width="8.85546875" style="49"/>
    <col min="8703" max="8703" width="2.5703125" style="49" customWidth="1"/>
    <col min="8704" max="8704" width="68.140625" style="49" customWidth="1"/>
    <col min="8705" max="8705" width="16.140625" style="49" customWidth="1"/>
    <col min="8706" max="8706" width="20.28515625" style="49" customWidth="1"/>
    <col min="8707" max="8958" width="8.85546875" style="49"/>
    <col min="8959" max="8959" width="2.5703125" style="49" customWidth="1"/>
    <col min="8960" max="8960" width="68.140625" style="49" customWidth="1"/>
    <col min="8961" max="8961" width="16.140625" style="49" customWidth="1"/>
    <col min="8962" max="8962" width="20.28515625" style="49" customWidth="1"/>
    <col min="8963" max="9214" width="8.85546875" style="49"/>
    <col min="9215" max="9215" width="2.5703125" style="49" customWidth="1"/>
    <col min="9216" max="9216" width="68.140625" style="49" customWidth="1"/>
    <col min="9217" max="9217" width="16.140625" style="49" customWidth="1"/>
    <col min="9218" max="9218" width="20.28515625" style="49" customWidth="1"/>
    <col min="9219" max="9470" width="8.85546875" style="49"/>
    <col min="9471" max="9471" width="2.5703125" style="49" customWidth="1"/>
    <col min="9472" max="9472" width="68.140625" style="49" customWidth="1"/>
    <col min="9473" max="9473" width="16.140625" style="49" customWidth="1"/>
    <col min="9474" max="9474" width="20.28515625" style="49" customWidth="1"/>
    <col min="9475" max="9726" width="8.85546875" style="49"/>
    <col min="9727" max="9727" width="2.5703125" style="49" customWidth="1"/>
    <col min="9728" max="9728" width="68.140625" style="49" customWidth="1"/>
    <col min="9729" max="9729" width="16.140625" style="49" customWidth="1"/>
    <col min="9730" max="9730" width="20.28515625" style="49" customWidth="1"/>
    <col min="9731" max="9982" width="8.85546875" style="49"/>
    <col min="9983" max="9983" width="2.5703125" style="49" customWidth="1"/>
    <col min="9984" max="9984" width="68.140625" style="49" customWidth="1"/>
    <col min="9985" max="9985" width="16.140625" style="49" customWidth="1"/>
    <col min="9986" max="9986" width="20.28515625" style="49" customWidth="1"/>
    <col min="9987" max="10238" width="8.85546875" style="49"/>
    <col min="10239" max="10239" width="2.5703125" style="49" customWidth="1"/>
    <col min="10240" max="10240" width="68.140625" style="49" customWidth="1"/>
    <col min="10241" max="10241" width="16.140625" style="49" customWidth="1"/>
    <col min="10242" max="10242" width="20.28515625" style="49" customWidth="1"/>
    <col min="10243" max="10494" width="8.85546875" style="49"/>
    <col min="10495" max="10495" width="2.5703125" style="49" customWidth="1"/>
    <col min="10496" max="10496" width="68.140625" style="49" customWidth="1"/>
    <col min="10497" max="10497" width="16.140625" style="49" customWidth="1"/>
    <col min="10498" max="10498" width="20.28515625" style="49" customWidth="1"/>
    <col min="10499" max="10750" width="8.85546875" style="49"/>
    <col min="10751" max="10751" width="2.5703125" style="49" customWidth="1"/>
    <col min="10752" max="10752" width="68.140625" style="49" customWidth="1"/>
    <col min="10753" max="10753" width="16.140625" style="49" customWidth="1"/>
    <col min="10754" max="10754" width="20.28515625" style="49" customWidth="1"/>
    <col min="10755" max="11006" width="8.85546875" style="49"/>
    <col min="11007" max="11007" width="2.5703125" style="49" customWidth="1"/>
    <col min="11008" max="11008" width="68.140625" style="49" customWidth="1"/>
    <col min="11009" max="11009" width="16.140625" style="49" customWidth="1"/>
    <col min="11010" max="11010" width="20.28515625" style="49" customWidth="1"/>
    <col min="11011" max="11262" width="8.85546875" style="49"/>
    <col min="11263" max="11263" width="2.5703125" style="49" customWidth="1"/>
    <col min="11264" max="11264" width="68.140625" style="49" customWidth="1"/>
    <col min="11265" max="11265" width="16.140625" style="49" customWidth="1"/>
    <col min="11266" max="11266" width="20.28515625" style="49" customWidth="1"/>
    <col min="11267" max="11518" width="8.85546875" style="49"/>
    <col min="11519" max="11519" width="2.5703125" style="49" customWidth="1"/>
    <col min="11520" max="11520" width="68.140625" style="49" customWidth="1"/>
    <col min="11521" max="11521" width="16.140625" style="49" customWidth="1"/>
    <col min="11522" max="11522" width="20.28515625" style="49" customWidth="1"/>
    <col min="11523" max="11774" width="8.85546875" style="49"/>
    <col min="11775" max="11775" width="2.5703125" style="49" customWidth="1"/>
    <col min="11776" max="11776" width="68.140625" style="49" customWidth="1"/>
    <col min="11777" max="11777" width="16.140625" style="49" customWidth="1"/>
    <col min="11778" max="11778" width="20.28515625" style="49" customWidth="1"/>
    <col min="11779" max="12030" width="8.85546875" style="49"/>
    <col min="12031" max="12031" width="2.5703125" style="49" customWidth="1"/>
    <col min="12032" max="12032" width="68.140625" style="49" customWidth="1"/>
    <col min="12033" max="12033" width="16.140625" style="49" customWidth="1"/>
    <col min="12034" max="12034" width="20.28515625" style="49" customWidth="1"/>
    <col min="12035" max="12286" width="8.85546875" style="49"/>
    <col min="12287" max="12287" width="2.5703125" style="49" customWidth="1"/>
    <col min="12288" max="12288" width="68.140625" style="49" customWidth="1"/>
    <col min="12289" max="12289" width="16.140625" style="49" customWidth="1"/>
    <col min="12290" max="12290" width="20.28515625" style="49" customWidth="1"/>
    <col min="12291" max="12542" width="8.85546875" style="49"/>
    <col min="12543" max="12543" width="2.5703125" style="49" customWidth="1"/>
    <col min="12544" max="12544" width="68.140625" style="49" customWidth="1"/>
    <col min="12545" max="12545" width="16.140625" style="49" customWidth="1"/>
    <col min="12546" max="12546" width="20.28515625" style="49" customWidth="1"/>
    <col min="12547" max="12798" width="8.85546875" style="49"/>
    <col min="12799" max="12799" width="2.5703125" style="49" customWidth="1"/>
    <col min="12800" max="12800" width="68.140625" style="49" customWidth="1"/>
    <col min="12801" max="12801" width="16.140625" style="49" customWidth="1"/>
    <col min="12802" max="12802" width="20.28515625" style="49" customWidth="1"/>
    <col min="12803" max="13054" width="8.85546875" style="49"/>
    <col min="13055" max="13055" width="2.5703125" style="49" customWidth="1"/>
    <col min="13056" max="13056" width="68.140625" style="49" customWidth="1"/>
    <col min="13057" max="13057" width="16.140625" style="49" customWidth="1"/>
    <col min="13058" max="13058" width="20.28515625" style="49" customWidth="1"/>
    <col min="13059" max="13310" width="8.85546875" style="49"/>
    <col min="13311" max="13311" width="2.5703125" style="49" customWidth="1"/>
    <col min="13312" max="13312" width="68.140625" style="49" customWidth="1"/>
    <col min="13313" max="13313" width="16.140625" style="49" customWidth="1"/>
    <col min="13314" max="13314" width="20.28515625" style="49" customWidth="1"/>
    <col min="13315" max="13566" width="8.85546875" style="49"/>
    <col min="13567" max="13567" width="2.5703125" style="49" customWidth="1"/>
    <col min="13568" max="13568" width="68.140625" style="49" customWidth="1"/>
    <col min="13569" max="13569" width="16.140625" style="49" customWidth="1"/>
    <col min="13570" max="13570" width="20.28515625" style="49" customWidth="1"/>
    <col min="13571" max="13822" width="8.85546875" style="49"/>
    <col min="13823" max="13823" width="2.5703125" style="49" customWidth="1"/>
    <col min="13824" max="13824" width="68.140625" style="49" customWidth="1"/>
    <col min="13825" max="13825" width="16.140625" style="49" customWidth="1"/>
    <col min="13826" max="13826" width="20.28515625" style="49" customWidth="1"/>
    <col min="13827" max="14078" width="8.85546875" style="49"/>
    <col min="14079" max="14079" width="2.5703125" style="49" customWidth="1"/>
    <col min="14080" max="14080" width="68.140625" style="49" customWidth="1"/>
    <col min="14081" max="14081" width="16.140625" style="49" customWidth="1"/>
    <col min="14082" max="14082" width="20.28515625" style="49" customWidth="1"/>
    <col min="14083" max="14334" width="8.85546875" style="49"/>
    <col min="14335" max="14335" width="2.5703125" style="49" customWidth="1"/>
    <col min="14336" max="14336" width="68.140625" style="49" customWidth="1"/>
    <col min="14337" max="14337" width="16.140625" style="49" customWidth="1"/>
    <col min="14338" max="14338" width="20.28515625" style="49" customWidth="1"/>
    <col min="14339" max="14590" width="8.85546875" style="49"/>
    <col min="14591" max="14591" width="2.5703125" style="49" customWidth="1"/>
    <col min="14592" max="14592" width="68.140625" style="49" customWidth="1"/>
    <col min="14593" max="14593" width="16.140625" style="49" customWidth="1"/>
    <col min="14594" max="14594" width="20.28515625" style="49" customWidth="1"/>
    <col min="14595" max="14846" width="8.85546875" style="49"/>
    <col min="14847" max="14847" width="2.5703125" style="49" customWidth="1"/>
    <col min="14848" max="14848" width="68.140625" style="49" customWidth="1"/>
    <col min="14849" max="14849" width="16.140625" style="49" customWidth="1"/>
    <col min="14850" max="14850" width="20.28515625" style="49" customWidth="1"/>
    <col min="14851" max="15102" width="8.85546875" style="49"/>
    <col min="15103" max="15103" width="2.5703125" style="49" customWidth="1"/>
    <col min="15104" max="15104" width="68.140625" style="49" customWidth="1"/>
    <col min="15105" max="15105" width="16.140625" style="49" customWidth="1"/>
    <col min="15106" max="15106" width="20.28515625" style="49" customWidth="1"/>
    <col min="15107" max="15358" width="8.85546875" style="49"/>
    <col min="15359" max="15359" width="2.5703125" style="49" customWidth="1"/>
    <col min="15360" max="15360" width="68.140625" style="49" customWidth="1"/>
    <col min="15361" max="15361" width="16.140625" style="49" customWidth="1"/>
    <col min="15362" max="15362" width="20.28515625" style="49" customWidth="1"/>
    <col min="15363" max="15614" width="8.85546875" style="49"/>
    <col min="15615" max="15615" width="2.5703125" style="49" customWidth="1"/>
    <col min="15616" max="15616" width="68.140625" style="49" customWidth="1"/>
    <col min="15617" max="15617" width="16.140625" style="49" customWidth="1"/>
    <col min="15618" max="15618" width="20.28515625" style="49" customWidth="1"/>
    <col min="15619" max="15870" width="8.85546875" style="49"/>
    <col min="15871" max="15871" width="2.5703125" style="49" customWidth="1"/>
    <col min="15872" max="15872" width="68.140625" style="49" customWidth="1"/>
    <col min="15873" max="15873" width="16.140625" style="49" customWidth="1"/>
    <col min="15874" max="15874" width="20.28515625" style="49" customWidth="1"/>
    <col min="15875" max="16126" width="8.85546875" style="49"/>
    <col min="16127" max="16127" width="2.5703125" style="49" customWidth="1"/>
    <col min="16128" max="16128" width="68.140625" style="49" customWidth="1"/>
    <col min="16129" max="16129" width="16.140625" style="49" customWidth="1"/>
    <col min="16130" max="16130" width="20.28515625" style="49" customWidth="1"/>
    <col min="16131" max="16384" width="8.85546875" style="49"/>
  </cols>
  <sheetData>
    <row r="1" spans="1:4" s="46" customFormat="1" ht="18" x14ac:dyDescent="0.25">
      <c r="A1" s="45" t="s">
        <v>91</v>
      </c>
      <c r="B1" s="45"/>
      <c r="C1" s="45"/>
    </row>
    <row r="2" spans="1:4" x14ac:dyDescent="0.25">
      <c r="A2" s="47"/>
      <c r="B2" s="47"/>
      <c r="C2" s="48"/>
      <c r="D2" s="48"/>
    </row>
    <row r="3" spans="1:4" ht="31.5" customHeight="1" x14ac:dyDescent="0.25">
      <c r="A3" s="47"/>
      <c r="B3" s="50" t="s">
        <v>7</v>
      </c>
      <c r="C3" s="51" t="s">
        <v>23</v>
      </c>
      <c r="D3" s="52" t="s">
        <v>24</v>
      </c>
    </row>
    <row r="4" spans="1:4" x14ac:dyDescent="0.25">
      <c r="A4" s="47"/>
      <c r="B4" s="53" t="s">
        <v>25</v>
      </c>
      <c r="C4" s="54" t="s">
        <v>26</v>
      </c>
      <c r="D4" s="55" t="s">
        <v>92</v>
      </c>
    </row>
    <row r="5" spans="1:4" x14ac:dyDescent="0.25">
      <c r="A5" s="47"/>
      <c r="B5" s="56"/>
      <c r="C5" s="57" t="s">
        <v>27</v>
      </c>
      <c r="D5" s="58" t="s">
        <v>93</v>
      </c>
    </row>
    <row r="6" spans="1:4" x14ac:dyDescent="0.25">
      <c r="B6" s="53" t="s">
        <v>28</v>
      </c>
      <c r="C6" s="54" t="s">
        <v>29</v>
      </c>
      <c r="D6" s="59" t="s">
        <v>94</v>
      </c>
    </row>
    <row r="7" spans="1:4" x14ac:dyDescent="0.25">
      <c r="B7" s="61" t="s">
        <v>30</v>
      </c>
      <c r="C7" s="54" t="s">
        <v>29</v>
      </c>
      <c r="D7" s="59" t="s">
        <v>94</v>
      </c>
    </row>
    <row r="8" spans="1:4" x14ac:dyDescent="0.25">
      <c r="B8" s="62" t="s">
        <v>31</v>
      </c>
      <c r="C8" s="63" t="s">
        <v>26</v>
      </c>
      <c r="D8" s="64" t="s">
        <v>95</v>
      </c>
    </row>
    <row r="9" spans="1:4" x14ac:dyDescent="0.25">
      <c r="B9" s="65"/>
      <c r="C9" s="66" t="s">
        <v>27</v>
      </c>
      <c r="D9" s="67" t="s">
        <v>96</v>
      </c>
    </row>
    <row r="10" spans="1:4" x14ac:dyDescent="0.25">
      <c r="B10" s="61" t="s">
        <v>32</v>
      </c>
      <c r="C10" s="54"/>
      <c r="D10" s="69">
        <v>3.12</v>
      </c>
    </row>
    <row r="11" spans="1:4" x14ac:dyDescent="0.25">
      <c r="B11" s="61" t="s">
        <v>33</v>
      </c>
      <c r="C11" s="54"/>
      <c r="D11" s="69"/>
    </row>
    <row r="12" spans="1:4" x14ac:dyDescent="0.25">
      <c r="B12" s="70" t="s">
        <v>87</v>
      </c>
      <c r="C12" s="57" t="s">
        <v>26</v>
      </c>
      <c r="D12" s="71" t="s">
        <v>97</v>
      </c>
    </row>
    <row r="13" spans="1:4" x14ac:dyDescent="0.25">
      <c r="B13" s="70" t="s">
        <v>88</v>
      </c>
      <c r="C13" s="57" t="s">
        <v>27</v>
      </c>
      <c r="D13" s="72" t="s">
        <v>98</v>
      </c>
    </row>
    <row r="14" spans="1:4" x14ac:dyDescent="0.25">
      <c r="B14" s="61" t="s">
        <v>34</v>
      </c>
      <c r="C14" s="54"/>
      <c r="D14" s="69">
        <v>14.2</v>
      </c>
    </row>
    <row r="15" spans="1:4" x14ac:dyDescent="0.25">
      <c r="B15" s="73" t="s">
        <v>35</v>
      </c>
      <c r="C15" s="74"/>
      <c r="D15" s="75">
        <v>17.7</v>
      </c>
    </row>
    <row r="16" spans="1:4" x14ac:dyDescent="0.25">
      <c r="B16" s="73" t="s">
        <v>36</v>
      </c>
      <c r="C16" s="74"/>
      <c r="D16" s="75">
        <v>1.9</v>
      </c>
    </row>
    <row r="17" spans="2:4" x14ac:dyDescent="0.25">
      <c r="B17" s="76" t="s">
        <v>37</v>
      </c>
      <c r="C17" s="74"/>
      <c r="D17" s="77"/>
    </row>
    <row r="18" spans="2:4" x14ac:dyDescent="0.25">
      <c r="B18" s="73" t="s">
        <v>38</v>
      </c>
      <c r="C18" s="74"/>
      <c r="D18" s="75">
        <v>150.83000000000001</v>
      </c>
    </row>
    <row r="19" spans="2:4" x14ac:dyDescent="0.25">
      <c r="B19" s="53" t="s">
        <v>39</v>
      </c>
      <c r="C19" s="78"/>
      <c r="D19" s="79"/>
    </row>
    <row r="20" spans="2:4" x14ac:dyDescent="0.25">
      <c r="B20" s="73" t="s">
        <v>40</v>
      </c>
      <c r="C20" s="74"/>
      <c r="D20" s="80" t="s">
        <v>99</v>
      </c>
    </row>
    <row r="21" spans="2:4" x14ac:dyDescent="0.25">
      <c r="B21" s="53" t="s">
        <v>41</v>
      </c>
      <c r="C21" s="78"/>
      <c r="D21" s="79"/>
    </row>
    <row r="22" spans="2:4" x14ac:dyDescent="0.25">
      <c r="B22" s="73" t="s">
        <v>42</v>
      </c>
      <c r="C22" s="74"/>
      <c r="D22" s="75">
        <v>180.55</v>
      </c>
    </row>
    <row r="23" spans="2:4" x14ac:dyDescent="0.25">
      <c r="B23" s="60" t="s">
        <v>43</v>
      </c>
      <c r="C23" s="81"/>
      <c r="D23" s="82">
        <v>57.5</v>
      </c>
    </row>
    <row r="24" spans="2:4" ht="26.25" x14ac:dyDescent="0.25">
      <c r="B24" s="83" t="s">
        <v>44</v>
      </c>
      <c r="C24" s="173" t="s">
        <v>45</v>
      </c>
      <c r="D24" s="174"/>
    </row>
    <row r="25" spans="2:4" x14ac:dyDescent="0.25">
      <c r="B25" s="73" t="s">
        <v>46</v>
      </c>
      <c r="C25" s="173"/>
      <c r="D25" s="174"/>
    </row>
    <row r="26" spans="2:4" ht="36.75" x14ac:dyDescent="0.25">
      <c r="B26" s="84" t="s">
        <v>47</v>
      </c>
      <c r="C26" s="175"/>
      <c r="D26" s="176"/>
    </row>
    <row r="27" spans="2:4" ht="16.5" x14ac:dyDescent="0.3">
      <c r="B27" s="85"/>
      <c r="C27" s="86"/>
      <c r="D27" s="87"/>
    </row>
    <row r="28" spans="2:4" ht="26.25" x14ac:dyDescent="0.3">
      <c r="B28" s="88" t="s">
        <v>48</v>
      </c>
      <c r="C28" s="87"/>
      <c r="D28" s="87"/>
    </row>
    <row r="29" spans="2:4" ht="16.5" x14ac:dyDescent="0.3">
      <c r="B29" s="87"/>
      <c r="C29" s="87"/>
      <c r="D29" s="87"/>
    </row>
    <row r="30" spans="2:4" ht="15.75" x14ac:dyDescent="0.25">
      <c r="B30" s="50" t="s">
        <v>49</v>
      </c>
      <c r="C30" s="51" t="s">
        <v>23</v>
      </c>
      <c r="D30" s="89" t="s">
        <v>24</v>
      </c>
    </row>
    <row r="31" spans="2:4" x14ac:dyDescent="0.25">
      <c r="B31" s="53" t="s">
        <v>50</v>
      </c>
      <c r="C31" s="54" t="s">
        <v>26</v>
      </c>
      <c r="D31" s="55" t="s">
        <v>100</v>
      </c>
    </row>
    <row r="32" spans="2:4" x14ac:dyDescent="0.25">
      <c r="B32" s="56"/>
      <c r="C32" s="57" t="s">
        <v>27</v>
      </c>
      <c r="D32" s="58" t="s">
        <v>101</v>
      </c>
    </row>
    <row r="33" spans="2:4" x14ac:dyDescent="0.25">
      <c r="B33" s="53" t="s">
        <v>51</v>
      </c>
      <c r="C33" s="54" t="s">
        <v>26</v>
      </c>
      <c r="D33" s="55" t="s">
        <v>102</v>
      </c>
    </row>
    <row r="34" spans="2:4" ht="15" customHeight="1" x14ac:dyDescent="0.25">
      <c r="B34" s="73"/>
      <c r="C34" s="57" t="s">
        <v>27</v>
      </c>
      <c r="D34" s="58" t="s">
        <v>102</v>
      </c>
    </row>
    <row r="35" spans="2:4" x14ac:dyDescent="0.25">
      <c r="B35" s="61" t="s">
        <v>52</v>
      </c>
      <c r="C35" s="54" t="s">
        <v>26</v>
      </c>
      <c r="D35" s="59" t="s">
        <v>103</v>
      </c>
    </row>
    <row r="36" spans="2:4" x14ac:dyDescent="0.25">
      <c r="B36" s="56"/>
      <c r="C36" s="57" t="s">
        <v>27</v>
      </c>
      <c r="D36" s="72" t="s">
        <v>104</v>
      </c>
    </row>
    <row r="37" spans="2:4" x14ac:dyDescent="0.25">
      <c r="B37" s="53" t="s">
        <v>53</v>
      </c>
      <c r="C37" s="54" t="s">
        <v>26</v>
      </c>
      <c r="D37" s="59" t="s">
        <v>105</v>
      </c>
    </row>
    <row r="38" spans="2:4" x14ac:dyDescent="0.25">
      <c r="B38" s="73"/>
      <c r="C38" s="57" t="s">
        <v>27</v>
      </c>
      <c r="D38" s="72" t="s">
        <v>106</v>
      </c>
    </row>
    <row r="39" spans="2:4" x14ac:dyDescent="0.25">
      <c r="B39" s="61" t="s">
        <v>54</v>
      </c>
      <c r="C39" s="54" t="s">
        <v>26</v>
      </c>
      <c r="D39" s="69">
        <v>39.1</v>
      </c>
    </row>
    <row r="40" spans="2:4" x14ac:dyDescent="0.25">
      <c r="B40" s="56"/>
      <c r="C40" s="57" t="s">
        <v>27</v>
      </c>
      <c r="D40" s="71">
        <v>39.1</v>
      </c>
    </row>
    <row r="41" spans="2:4" x14ac:dyDescent="0.25">
      <c r="B41" s="62" t="s">
        <v>55</v>
      </c>
      <c r="C41" s="63" t="s">
        <v>26</v>
      </c>
      <c r="D41" s="90">
        <v>39.1</v>
      </c>
    </row>
    <row r="42" spans="2:4" x14ac:dyDescent="0.25">
      <c r="B42" s="65"/>
      <c r="C42" s="66" t="s">
        <v>27</v>
      </c>
      <c r="D42" s="68">
        <v>39.1</v>
      </c>
    </row>
    <row r="43" spans="2:4" x14ac:dyDescent="0.25">
      <c r="B43" s="62" t="s">
        <v>56</v>
      </c>
      <c r="C43" s="63" t="s">
        <v>26</v>
      </c>
      <c r="D43" s="90" t="s">
        <v>107</v>
      </c>
    </row>
    <row r="44" spans="2:4" x14ac:dyDescent="0.25">
      <c r="B44" s="91"/>
      <c r="C44" s="92" t="s">
        <v>27</v>
      </c>
      <c r="D44" s="93" t="s">
        <v>108</v>
      </c>
    </row>
    <row r="45" spans="2:4" ht="16.5" x14ac:dyDescent="0.3">
      <c r="B45" s="87"/>
      <c r="C45" s="87"/>
      <c r="D45" s="87"/>
    </row>
    <row r="46" spans="2:4" ht="26.25" x14ac:dyDescent="0.3">
      <c r="B46" s="88" t="s">
        <v>84</v>
      </c>
      <c r="C46" s="87"/>
      <c r="D46" s="87"/>
    </row>
    <row r="47" spans="2:4" ht="16.5" x14ac:dyDescent="0.3">
      <c r="B47" s="87"/>
      <c r="C47" s="87"/>
      <c r="D47" s="87"/>
    </row>
    <row r="48" spans="2:4" ht="15.75" x14ac:dyDescent="0.25">
      <c r="B48" s="50" t="s">
        <v>85</v>
      </c>
      <c r="C48" s="51" t="s">
        <v>23</v>
      </c>
      <c r="D48" s="89" t="s">
        <v>24</v>
      </c>
    </row>
    <row r="49" spans="2:4" x14ac:dyDescent="0.25">
      <c r="B49" s="61" t="s">
        <v>86</v>
      </c>
      <c r="C49" s="66" t="s">
        <v>26</v>
      </c>
      <c r="D49" s="143" t="s">
        <v>102</v>
      </c>
    </row>
    <row r="50" spans="2:4" x14ac:dyDescent="0.25">
      <c r="B50" s="144"/>
      <c r="C50" s="92" t="s">
        <v>27</v>
      </c>
      <c r="D50" s="93" t="s">
        <v>102</v>
      </c>
    </row>
    <row r="51" spans="2:4" ht="31.5" customHeight="1" x14ac:dyDescent="0.25">
      <c r="B51" s="145"/>
      <c r="C51" s="146"/>
      <c r="D51" s="147"/>
    </row>
    <row r="52" spans="2:4" ht="16.5" x14ac:dyDescent="0.3">
      <c r="B52" s="94" t="s">
        <v>57</v>
      </c>
      <c r="C52" s="87"/>
      <c r="D52" s="87"/>
    </row>
    <row r="53" spans="2:4" ht="16.5" x14ac:dyDescent="0.3">
      <c r="B53" s="95" t="s">
        <v>58</v>
      </c>
      <c r="C53" s="87"/>
      <c r="D53" s="87"/>
    </row>
    <row r="54" spans="2:4" ht="16.5" x14ac:dyDescent="0.3">
      <c r="C54" s="87"/>
      <c r="D54" s="87"/>
    </row>
    <row r="55" spans="2:4" ht="16.5" x14ac:dyDescent="0.3">
      <c r="B55" s="153" t="s">
        <v>89</v>
      </c>
      <c r="C55" s="87"/>
      <c r="D55" s="87"/>
    </row>
    <row r="56" spans="2:4" x14ac:dyDescent="0.25"/>
    <row r="57" spans="2:4" x14ac:dyDescent="0.25"/>
    <row r="58" spans="2:4" x14ac:dyDescent="0.25"/>
    <row r="59" spans="2:4" x14ac:dyDescent="0.25"/>
    <row r="60" spans="2:4" x14ac:dyDescent="0.25"/>
    <row r="61" spans="2:4" x14ac:dyDescent="0.25"/>
    <row r="62" spans="2:4" x14ac:dyDescent="0.25"/>
    <row r="63" spans="2:4" x14ac:dyDescent="0.25"/>
    <row r="64" spans="2: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ht="15" customHeight="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sheetData>
  <mergeCells count="1">
    <mergeCell ref="C24:D26"/>
  </mergeCells>
  <pageMargins left="0.75" right="0.75" top="1" bottom="1" header="0.5" footer="0.5"/>
  <pageSetup paperSize="9" scale="64" orientation="portrait" r:id="rId1"/>
  <headerFooter alignWithMargins="0">
    <oddFooter>&amp;L&amp;1#&amp;"Calibri"&amp;10&amp;K000000Classified: RMG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RMW Premium Prices</vt:lpstr>
      <vt:lpstr>Worked Example</vt:lpstr>
      <vt:lpstr>Premium Other Charges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Prettyman</dc:creator>
  <cp:lastModifiedBy>Hirenbhai Italiya</cp:lastModifiedBy>
  <dcterms:created xsi:type="dcterms:W3CDTF">2023-01-16T18:35:31Z</dcterms:created>
  <dcterms:modified xsi:type="dcterms:W3CDTF">2026-01-07T20:55:52Z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2024-01-12T13:05:57Z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658acb14-be44-49bd-805e-038fbffff9d1</vt:lpwstr>
  </property>
  <property fmtid="{D5CDD505-2E9C-101B-9397-08002B2CF9AE}" pid="8" name="MSIP_Label_980f36f3-41a5-4f45-a6a2-e224f336accd_ContentBits">
    <vt:lpwstr>2</vt:lpwstr>
  </property>
</Properties>
</file>