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Tariff 2024 Mid Year\Tariff Wholesale Model\Price files\"/>
    </mc:Choice>
  </mc:AlternateContent>
  <xr:revisionPtr revIDLastSave="0" documentId="13_ncr:1_{9FC9EC2C-34F7-49D5-B634-F6FE735CAA58}" xr6:coauthVersionLast="47" xr6:coauthVersionMax="47" xr10:uidLastSave="{00000000-0000-0000-0000-000000000000}"/>
  <bookViews>
    <workbookView xWindow="-28920" yWindow="-45" windowWidth="29040" windowHeight="15840" xr2:uid="{84233DD7-97FD-4A43-8F25-EE586D3B1C44}"/>
  </bookViews>
  <sheets>
    <sheet name="RMW Prices" sheetId="1" r:id="rId1"/>
    <sheet name="Worked Example" sheetId="3" r:id="rId2"/>
    <sheet name="Other Charge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poc2">'[1]0910'!$A$1:$P$33</definedName>
    <definedName name="__poc3">'[1]0910'!$S$3:$AH$28</definedName>
    <definedName name="_xlnm._FilterDatabase" localSheetId="0" hidden="1">'RMW Prices'!$B$6:$G$69</definedName>
    <definedName name="_poc2">'[1]0910'!$A$1:$P$33</definedName>
    <definedName name="_poc3">'[1]0910'!$S$3:$AH$28</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hidden="1">{#N/A,#N/A,FALSE,"P&amp;L Acc";#N/A,#N/A,FALSE,"I-B Rep";#N/A,#N/A,FALSE,"BS";#N/A,#N/A,FALSE,"C'flw St";#N/A,#N/A,FALSE,"FA Rep";#N/A,#N/A,FALSE,"H-C Cons";#N/A,#N/A,FALSE,"P&amp;L Var"}</definedName>
    <definedName name="hr">'[1]0910'!$A$1:$D$156</definedName>
    <definedName name="Insp_Type">[6]Table!$F$2:$F$5</definedName>
    <definedName name="jjj" hidden="1">{#N/A,#N/A,FALSE,"P&amp;L Acc";#N/A,#N/A,FALSE,"P&amp;L Var";#N/A,#N/A,FALSE,"I-B Rep";#N/A,#N/A,FALSE,"BS";#N/A,#N/A,FALSE,"C'flw St";#N/A,#N/A,FALSE,"H-C Cons";#N/A,#N/A,FALSE,"FA Rep"}</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[8]Cockpit!$C$3</definedName>
    <definedName name="_xlnm.Print_Area" localSheetId="0">'RMW Prices'!$B$1:$G$80</definedName>
    <definedName name="_xlnm.Print_Titles" localSheetId="0">'RMW Prices'!$1:$6</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'[9]Product Matrix to Schemes'!$E$3:$N$3</definedName>
    <definedName name="TariffYear">[8]Cockpit!$C$2</definedName>
    <definedName name="Var">'[3]Upstream cost calculations'!$A$8:$L$74</definedName>
    <definedName name="wrn.BU._.Report."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[10]Control_a!$BV$6:$BX$36</definedName>
    <definedName name="Year" localSheetId="1">'[11]1.1 Formula Sheet'!$F$2</definedName>
    <definedName name="year">'[2]01 Revenue'!$D$4</definedName>
    <definedName name="YTD">'[1]0910'!$A$8:$L$118</definedName>
    <definedName name="YTDActual">'[5]Control Pad C'!$A$1:$U$64</definedName>
    <definedName name="YTDBudget">'[1]0910'!$A$1:$U$64</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3" l="1"/>
  <c r="B20" i="3" l="1"/>
  <c r="D13" i="3" l="1"/>
  <c r="D16" i="3" l="1"/>
  <c r="C16" i="3"/>
  <c r="D14" i="3"/>
  <c r="D17" i="3" s="1"/>
  <c r="B21" i="3" l="1"/>
  <c r="D21" i="3"/>
  <c r="C17" i="3"/>
</calcChain>
</file>

<file path=xl/sharedStrings.xml><?xml version="1.0" encoding="utf-8"?>
<sst xmlns="http://schemas.openxmlformats.org/spreadsheetml/2006/main" count="890" uniqueCount="186">
  <si>
    <t>Formulae shown are the rate pence per item for items presented in bags. See table and notes below for adjustments and the saving associated with presentation in trays.</t>
  </si>
  <si>
    <t>Product</t>
  </si>
  <si>
    <t>Weight</t>
  </si>
  <si>
    <t>Price</t>
  </si>
  <si>
    <t>a</t>
  </si>
  <si>
    <t>b</t>
  </si>
  <si>
    <t>c</t>
  </si>
  <si>
    <t>Business &amp; Poll Sort</t>
  </si>
  <si>
    <t>Access Business Mail Mailmark™ Economy Letter</t>
  </si>
  <si>
    <t>0-100g</t>
  </si>
  <si>
    <t>Access Business Mail Mailmark™ Letter</t>
  </si>
  <si>
    <t>Access Business Mail 70 Letter</t>
  </si>
  <si>
    <t>Access Poll Sort Tray Letter *</t>
  </si>
  <si>
    <t>Access Business Mail 70 Mailmark™ Large Letter</t>
  </si>
  <si>
    <t>101-250g</t>
  </si>
  <si>
    <t>251-750g</t>
  </si>
  <si>
    <t>Access Business Mail 70 Large Letter</t>
  </si>
  <si>
    <t>Advertising, Partially Addressed &amp; Catalogues</t>
  </si>
  <si>
    <t>Access Advertising Mail Mailmark™ Economy Letter</t>
  </si>
  <si>
    <t>Access Partially Addressed Mailmark™ Economy Letter</t>
  </si>
  <si>
    <t>Access Advertising Mail Mailmark™ Letter</t>
  </si>
  <si>
    <t>Access Partially Addressed Mailmark™ Letter</t>
  </si>
  <si>
    <t>Access Advertising Mail 70 Letter</t>
  </si>
  <si>
    <t>101-110g</t>
  </si>
  <si>
    <t>111-120g</t>
  </si>
  <si>
    <t>121-130g</t>
  </si>
  <si>
    <t>131-140g</t>
  </si>
  <si>
    <t>141-150g</t>
  </si>
  <si>
    <t>Access Advertising Mail 70 Mailmark™ Large Letter</t>
  </si>
  <si>
    <t>Access Partially Addressed 70 Mailmark™ Large Letter</t>
  </si>
  <si>
    <t>Access Advertising Mail 70 Large Letter</t>
  </si>
  <si>
    <t>151-250g</t>
  </si>
  <si>
    <t>Magazines</t>
  </si>
  <si>
    <t>Access Magazine 70 Mailmark™ Large Letter</t>
  </si>
  <si>
    <t>Access Magazine 70 Large Letter</t>
  </si>
  <si>
    <t>General Large Letters</t>
  </si>
  <si>
    <t>Access General 70 Manual Mailmark™ Large Letter</t>
  </si>
  <si>
    <t>251-500g</t>
  </si>
  <si>
    <t>501-750g</t>
  </si>
  <si>
    <t>Access General 70 Mailmark™ Large Letter</t>
  </si>
  <si>
    <t>The following discounts will be given per item as appropriate</t>
  </si>
  <si>
    <t>Letter</t>
  </si>
  <si>
    <t>Presentation in trays</t>
  </si>
  <si>
    <t>Large Letter</t>
  </si>
  <si>
    <t>* Poll cards can only be presented in trays and no further discount applies</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</si>
  <si>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</si>
  <si>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</si>
  <si>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</si>
  <si>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</si>
  <si>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</si>
  <si>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</si>
  <si>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</si>
  <si>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</si>
  <si>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Link to Pricing Calculator</t>
  </si>
  <si>
    <t>This link is to the DocketHub website. The pricing calculator is in the right hand menu.</t>
  </si>
  <si>
    <t>Format</t>
  </si>
  <si>
    <t>Access Refund Rate</t>
  </si>
  <si>
    <t>Missort Item Return Rate*</t>
  </si>
  <si>
    <t>Ineligible Item Return Rate*</t>
  </si>
  <si>
    <t xml:space="preserve">Missorts processing rate </t>
  </si>
  <si>
    <t>Mail Centre Collection Fee*</t>
  </si>
  <si>
    <t>Under Volume Container item charge</t>
  </si>
  <si>
    <t>York Annual Maintenance*</t>
  </si>
  <si>
    <t>Yorks Annual Lease (per york)*</t>
  </si>
  <si>
    <t>York Hire (per york, per day)*</t>
  </si>
  <si>
    <t>N.B. The minimum york hire quantity is 100 yorks per day.</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</si>
  <si>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</si>
  <si>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</si>
  <si>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</si>
  <si>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</si>
  <si>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</si>
  <si>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</si>
  <si>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</si>
  <si>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</si>
  <si>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</si>
  <si>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</si>
  <si>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</si>
  <si>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</si>
  <si>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</si>
  <si>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</si>
  <si>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</si>
  <si>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</si>
  <si>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</si>
  <si>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</si>
  <si>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</si>
  <si>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</si>
  <si>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</si>
  <si>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</si>
  <si>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</si>
  <si>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</si>
  <si>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</si>
  <si>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</si>
  <si>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</si>
  <si>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</si>
  <si>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</si>
  <si>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</si>
  <si>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</si>
  <si>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</si>
  <si>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</si>
  <si>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</si>
  <si>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</si>
  <si>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</si>
  <si>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</si>
  <si>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Gram price increment for a Business Mail 70 Mailmark™ Large Letter =</t>
  </si>
  <si>
    <t>Incremental weight = (325g - 100g)</t>
  </si>
  <si>
    <t>225g</t>
  </si>
  <si>
    <t>Step 3:</t>
  </si>
  <si>
    <t>Step 4:</t>
  </si>
  <si>
    <t>Trayed mail savings:</t>
  </si>
  <si>
    <t>National Price Plan One and Two</t>
  </si>
  <si>
    <t>Urban Zonal Price Plan</t>
  </si>
  <si>
    <t>Groupings have been added to show or hide price plans as per your preference</t>
  </si>
  <si>
    <t>Suburban Zonal Price Plan</t>
  </si>
  <si>
    <t>Rural Zonal Price Plan</t>
  </si>
  <si>
    <t>London Zonal Price Plan</t>
  </si>
  <si>
    <t>Pricing Formula: P = ((Average Weight - a) * b) + c</t>
  </si>
  <si>
    <t>Worked Example</t>
  </si>
  <si>
    <t>A National Business Mail 70 Mailmark™ Large Letter weighing 325g</t>
  </si>
  <si>
    <t>Base price for a National Business Mail 70 Mailmark™ Large Letter =</t>
  </si>
  <si>
    <t>This link is to the DocketHub website. The pricing calculator is in the left hand menu.</t>
  </si>
  <si>
    <t>England &amp; Wales Regional Price Plan</t>
  </si>
  <si>
    <t>Scotland Regional Price Plan</t>
  </si>
  <si>
    <t>Northern Ireland Regional Price Plan</t>
  </si>
  <si>
    <t>London Regional Price Plan</t>
  </si>
  <si>
    <t>Charge Per Item</t>
  </si>
  <si>
    <t>Access Advertising Mail 70 Catalogue Letter</t>
  </si>
  <si>
    <t>(General Large Letters)</t>
  </si>
  <si>
    <t>Presentation in trays*</t>
  </si>
  <si>
    <t>(Business, Advertising &amp; Magazines)</t>
  </si>
  <si>
    <t>Access Advertising Mail 70 Catalogue Large Letter</t>
  </si>
  <si>
    <r>
      <t>Mailmark</t>
    </r>
    <r>
      <rPr>
        <b/>
        <sz val="20"/>
        <color indexed="10"/>
        <rFont val="Calibri"/>
        <family val="2"/>
      </rPr>
      <t>®</t>
    </r>
    <r>
      <rPr>
        <b/>
        <sz val="20"/>
        <color indexed="10"/>
        <rFont val="Arial"/>
        <family val="2"/>
      </rPr>
      <t xml:space="preserve"> Supplementary Service Charges</t>
    </r>
  </si>
  <si>
    <t>Service Option</t>
  </si>
  <si>
    <t>Default Postcode*</t>
  </si>
  <si>
    <t>General Large Letter</t>
  </si>
  <si>
    <t xml:space="preserve"> © Royal Mail Group 2024. All rights reserved.</t>
  </si>
  <si>
    <t>Access ECON BM 70 MMBagsLetter</t>
  </si>
  <si>
    <t>Access STD BM 70 MMBagsLetter</t>
  </si>
  <si>
    <t>Access STD BM 70 MANBagsLetter</t>
  </si>
  <si>
    <t>Access STD PC Poll SortTraysLetter</t>
  </si>
  <si>
    <t>Access STD BM 70 MMBagsLarge Letter</t>
  </si>
  <si>
    <t>Access STD BM 70 MANBagsLarge Letter</t>
  </si>
  <si>
    <t>Access ECON AM 70 MMBagsLetter</t>
  </si>
  <si>
    <t>Access ECON PA 70 MMBagsLetter</t>
  </si>
  <si>
    <t>Access Advertising Mail 70 Catalogue Mailmark™ Economy Letter</t>
  </si>
  <si>
    <t>Access ECON CM 70 MMBagsLetter</t>
  </si>
  <si>
    <t>Access STD AM 70 MMBagsLetter</t>
  </si>
  <si>
    <t>Access STD PA 70 MMBagsLetter</t>
  </si>
  <si>
    <t>Access STD AM 70 MANBagsLetter</t>
  </si>
  <si>
    <t>Access Advertising Mail 70 Catalogue Mailmark™ Letter</t>
  </si>
  <si>
    <t>Access STD CM 70 MMBagsLetter</t>
  </si>
  <si>
    <t>Access STD CM 70 MANBagsLetter</t>
  </si>
  <si>
    <t>Access STD AM 70 MMBagsLarge Letter</t>
  </si>
  <si>
    <t>Access STD PA 70 MMBagsLarge Letter</t>
  </si>
  <si>
    <t>Access STD AM 70 MANBagsLarge Letter</t>
  </si>
  <si>
    <t>Access Advertising Mail 70 Catalogue Mailmark™ Large Letter</t>
  </si>
  <si>
    <t>Access STD CM 70 MMBagsLarge Letter</t>
  </si>
  <si>
    <t>Access STD CM 70 MANBagsLarge Letter</t>
  </si>
  <si>
    <t>Access STD MAG 70 MMBagsLarge Letter</t>
  </si>
  <si>
    <t>Access STD MAG 70 MANBagsLarge Letter</t>
  </si>
  <si>
    <t>Access STD FM 70 MAN MMBagsLarge Letter</t>
  </si>
  <si>
    <t>Access STD FM 70 MMBagsLarge Letter</t>
  </si>
  <si>
    <t>If any mailer wishes to be refunded the levy they have paid then they may email their claim to admin@jicmail.org.uk providing the required evidence and documentation as set out on the JICMAIL website ( http://www.jicmail.org.uk ).</t>
  </si>
  <si>
    <t>The General Large Letter prices are inclusive of a green charge of 2.000p.</t>
  </si>
  <si>
    <t>Letters - Other Access charges - Prices from 1st July 2024</t>
  </si>
  <si>
    <t>Royal Mail Wholesale Prices from 1st July 2024</t>
  </si>
  <si>
    <t>34.46 pence</t>
  </si>
  <si>
    <t>59.83 pence</t>
  </si>
  <si>
    <t>25.69 pence</t>
  </si>
  <si>
    <t>57.68 pence</t>
  </si>
  <si>
    <t>114.34 pence</t>
  </si>
  <si>
    <t>0.89 pence</t>
  </si>
  <si>
    <t>2.51 pence</t>
  </si>
  <si>
    <t>0.00 pence</t>
  </si>
  <si>
    <t>11.28 pence</t>
  </si>
  <si>
    <t>22.19 pence</t>
  </si>
  <si>
    <t>1.21 pence</t>
  </si>
  <si>
    <t>2.86 pence</t>
  </si>
  <si>
    <t>5.08 pence</t>
  </si>
  <si>
    <t>13.53 pence</t>
  </si>
  <si>
    <t>43.95 pence</t>
  </si>
  <si>
    <t>0.64 pence</t>
  </si>
  <si>
    <t>1.01 pence</t>
  </si>
  <si>
    <t>1.50 pence</t>
  </si>
  <si>
    <t>25.00 pence</t>
  </si>
  <si>
    <t>Wholesale Average Container Fill: 171</t>
  </si>
  <si>
    <t>Wholesale Average Container Fill: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</si>
</sst>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164" formatCode="0.0000"/>
    <numFmt numFmtId="165" formatCode="_-* #,##0.000_-;\-* #,##0.000_-;_-* &quot;-&quot;??_-;_-@_-"/>
    <numFmt numFmtId="166" formatCode="_(* #,##0.00_);_(* \(#,##0.00\);_(* &quot;-&quot;??_);_(@_)"/>
    <numFmt numFmtId="167" formatCode="#,##0_ ;\-#,##0\ "/>
    <numFmt numFmtId="168" formatCode="0.000\p"/>
    <numFmt numFmtId="169" formatCode="0.0000\p"/>
    <numFmt numFmtId="170" formatCode="0&quot;g&quot;"/>
    <numFmt numFmtId="171" formatCode="0.00000"/>
    <numFmt numFmtId="172" formatCode="#,##0.000_ ;\-#,##0.000\ "/>
    <numFmt numFmtId="173" formatCode="#,##0.00_ ;\-#,##0.00\ "/>
    <numFmt numFmtId="174" formatCode="#,##0.0000_ ;\-#,##0.0000\ "/>
    <numFmt numFmtId="175" formatCode="#,##0.00000_ ;\-#,##0.00000\ "/>
    <numFmt numFmtId="176" formatCode="0.000"/>
  </numFmts>
  <fonts count="3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name val="Arial"/>
      <family val="2"/>
    </font>
    <font>
      <i/>
      <sz val="11"/>
      <color theme="1"/>
      <name val="Calibri"/>
      <family val="2"/>
      <scheme val="minor"/>
    </font>
    <font>
      <sz val="10"/>
      <name val="Arial"/>
      <family val="2"/>
    </font>
    <font>
      <b/>
      <sz val="10"/>
      <name val="Arial"/>
      <family val="2"/>
    </font>
    <font>
      <b/>
      <sz val="11"/>
      <color indexed="55"/>
      <name val="Calibri"/>
      <family val="2"/>
    </font>
    <font>
      <sz val="11"/>
      <color indexed="55"/>
      <name val="Calibri"/>
      <family val="2"/>
    </font>
    <font>
      <sz val="11"/>
      <color indexed="8"/>
      <name val="Calibri"/>
      <family val="2"/>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sz val="12"/>
      <color rgb="FFC00000"/>
      <name val="Calibri"/>
      <family val="2"/>
      <scheme val="minor"/>
    </font>
    <font>
      <sz val="11"/>
      <name val="Calibri"/>
      <family val="2"/>
      <scheme val="minor"/>
    </font>
    <font>
      <i/>
      <sz val="10"/>
      <name val="Arial"/>
      <family val="2"/>
    </font>
  </fonts>
  <fills count="18">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indexed="9"/>
        <bgColor indexed="64"/>
      </patternFill>
    </fill>
    <fill>
      <patternFill patternType="solid">
        <fgColor theme="8" tint="0.79998168889431442"/>
        <bgColor indexed="64"/>
      </patternFill>
    </fill>
    <fill>
      <patternFill patternType="solid">
        <fgColor rgb="FFEAEAEA"/>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dotted">
        <color indexed="64"/>
      </bottom>
      <diagonal/>
    </border>
    <border>
      <left/>
      <right/>
      <top style="dotted">
        <color indexed="64"/>
      </top>
      <bottom style="dotted">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1">
    <xf numFmtId="0" fontId="0" fillId="0" borderId="0"/>
    <xf numFmtId="0" fontId="8" fillId="0" borderId="0" applyNumberFormat="0" applyFill="0" applyBorder="0" applyAlignment="0" applyProtection="0"/>
    <xf numFmtId="0" fontId="6" fillId="0" borderId="0"/>
    <xf numFmtId="0" fontId="5" fillId="0" borderId="0"/>
    <xf numFmtId="166" fontId="15" fillId="0" borderId="0" applyFont="0" applyFill="0" applyBorder="0" applyAlignment="0" applyProtection="0"/>
    <xf numFmtId="9" fontId="15" fillId="0" borderId="0" applyFont="0" applyFill="0" applyBorder="0" applyAlignment="0" applyProtection="0"/>
    <xf numFmtId="0" fontId="5" fillId="0" borderId="0"/>
    <xf numFmtId="0" fontId="8" fillId="0" borderId="0" applyNumberFormat="0" applyFill="0" applyBorder="0" applyAlignment="0" applyProtection="0"/>
    <xf numFmtId="0" fontId="11" fillId="0" borderId="0"/>
    <xf numFmtId="0" fontId="21" fillId="0" borderId="0"/>
    <xf numFmtId="0" fontId="3" fillId="0" borderId="0"/>
  </cellStyleXfs>
  <cellXfs count="266">
    <xf numFmtId="0" fontId="0" fillId="0" borderId="0" xfId="0"/>
    <xf numFmtId="0" fontId="9" fillId="2" borderId="0" xfId="2" applyFont="1" applyFill="1" applyBorder="1" applyAlignment="1"/>
    <xf numFmtId="164" fontId="9" fillId="2" borderId="0" xfId="2" applyNumberFormat="1" applyFont="1" applyFill="1" applyBorder="1" applyAlignment="1"/>
    <xf numFmtId="0" fontId="6" fillId="2" borderId="0" xfId="2" applyFill="1"/>
    <xf numFmtId="0" fontId="6" fillId="0" borderId="0" xfId="2"/>
    <xf numFmtId="164" fontId="6" fillId="0" borderId="0" xfId="2" applyNumberFormat="1"/>
    <xf numFmtId="0" fontId="6" fillId="0" borderId="0" xfId="2" applyAlignment="1">
      <alignment vertical="center"/>
    </xf>
    <xf numFmtId="165" fontId="6" fillId="0" borderId="0" xfId="2" applyNumberFormat="1" applyAlignment="1">
      <alignment vertical="center"/>
    </xf>
    <xf numFmtId="0" fontId="12" fillId="0" borderId="0" xfId="2" applyFont="1" applyAlignment="1">
      <alignment vertical="center"/>
    </xf>
    <xf numFmtId="164" fontId="6" fillId="0" borderId="0" xfId="2" applyNumberFormat="1" applyAlignment="1">
      <alignment vertical="center"/>
    </xf>
    <xf numFmtId="17" fontId="13" fillId="0" borderId="3" xfId="2" applyNumberFormat="1" applyFont="1" applyBorder="1" applyAlignment="1">
      <alignment horizontal="center" vertical="center" wrapText="1"/>
    </xf>
    <xf numFmtId="164" fontId="13" fillId="0" borderId="7" xfId="2" applyNumberFormat="1" applyFont="1" applyBorder="1" applyAlignment="1">
      <alignment horizontal="center" vertical="center" wrapText="1"/>
    </xf>
    <xf numFmtId="164" fontId="13" fillId="0" borderId="5" xfId="2" applyNumberFormat="1" applyFont="1" applyBorder="1" applyAlignment="1">
      <alignment horizontal="center" vertical="center" wrapText="1"/>
    </xf>
    <xf numFmtId="0" fontId="6" fillId="0" borderId="0" xfId="2" applyBorder="1"/>
    <xf numFmtId="0" fontId="6" fillId="0" borderId="8" xfId="2" applyBorder="1" applyAlignment="1">
      <alignment horizontal="left" vertical="center" wrapText="1"/>
    </xf>
    <xf numFmtId="0" fontId="6" fillId="0" borderId="4" xfId="2" applyBorder="1" applyAlignment="1">
      <alignment horizontal="center" vertical="center" wrapText="1"/>
    </xf>
    <xf numFmtId="17" fontId="14" fillId="0" borderId="4" xfId="2" applyNumberFormat="1" applyFont="1" applyBorder="1" applyAlignment="1">
      <alignment horizontal="center" vertical="center" wrapText="1"/>
    </xf>
    <xf numFmtId="164" fontId="14" fillId="0" borderId="4" xfId="2" applyNumberFormat="1" applyFont="1" applyBorder="1" applyAlignment="1">
      <alignment horizontal="center" vertical="center" wrapText="1"/>
    </xf>
    <xf numFmtId="0" fontId="6" fillId="0" borderId="8" xfId="2" applyBorder="1" applyAlignment="1">
      <alignment horizontal="center" vertical="center" wrapText="1"/>
    </xf>
    <xf numFmtId="17" fontId="14" fillId="0" borderId="8" xfId="2" applyNumberFormat="1" applyFont="1" applyBorder="1" applyAlignment="1">
      <alignment horizontal="center" vertical="center" wrapText="1"/>
    </xf>
    <xf numFmtId="164" fontId="14" fillId="0" borderId="8" xfId="2" applyNumberFormat="1" applyFont="1" applyBorder="1" applyAlignment="1">
      <alignment horizontal="center" vertical="center" wrapText="1"/>
    </xf>
    <xf numFmtId="0" fontId="6" fillId="0" borderId="9" xfId="2" applyBorder="1"/>
    <xf numFmtId="165" fontId="15" fillId="0" borderId="3" xfId="4" applyNumberFormat="1" applyBorder="1" applyAlignment="1"/>
    <xf numFmtId="167" fontId="15" fillId="8" borderId="10" xfId="4" applyNumberFormat="1" applyFill="1" applyBorder="1" applyAlignment="1"/>
    <xf numFmtId="164" fontId="15" fillId="8" borderId="11" xfId="4" applyNumberFormat="1" applyFill="1" applyBorder="1" applyAlignment="1"/>
    <xf numFmtId="164" fontId="15" fillId="8" borderId="2" xfId="5" applyNumberFormat="1" applyFill="1" applyBorder="1" applyAlignment="1"/>
    <xf numFmtId="0" fontId="6" fillId="0" borderId="6" xfId="2" applyBorder="1"/>
    <xf numFmtId="165" fontId="15" fillId="0" borderId="12" xfId="4" applyNumberFormat="1" applyBorder="1" applyAlignment="1"/>
    <xf numFmtId="167" fontId="15" fillId="0" borderId="13" xfId="4" applyNumberFormat="1" applyBorder="1" applyAlignment="1"/>
    <xf numFmtId="164" fontId="15" fillId="0" borderId="14" xfId="4" applyNumberFormat="1" applyBorder="1" applyAlignment="1"/>
    <xf numFmtId="164" fontId="15" fillId="0" borderId="15" xfId="5" applyNumberFormat="1" applyBorder="1" applyAlignment="1"/>
    <xf numFmtId="0" fontId="6" fillId="0" borderId="16" xfId="2" applyBorder="1"/>
    <xf numFmtId="165" fontId="15" fillId="0" borderId="13" xfId="4" applyNumberFormat="1" applyBorder="1" applyAlignment="1"/>
    <xf numFmtId="0" fontId="6" fillId="0" borderId="17" xfId="2" applyBorder="1"/>
    <xf numFmtId="165" fontId="15" fillId="0" borderId="10" xfId="4" applyNumberFormat="1" applyBorder="1" applyAlignment="1"/>
    <xf numFmtId="167" fontId="15" fillId="0" borderId="10" xfId="4" applyNumberFormat="1" applyBorder="1" applyAlignment="1"/>
    <xf numFmtId="164" fontId="15" fillId="0" borderId="18" xfId="4" applyNumberFormat="1" applyBorder="1" applyAlignment="1"/>
    <xf numFmtId="164" fontId="15" fillId="0" borderId="19" xfId="4" applyNumberFormat="1" applyBorder="1" applyAlignment="1"/>
    <xf numFmtId="0" fontId="6" fillId="0" borderId="4" xfId="2" applyBorder="1"/>
    <xf numFmtId="0" fontId="6" fillId="0" borderId="1" xfId="2" applyBorder="1"/>
    <xf numFmtId="165" fontId="15" fillId="0" borderId="1" xfId="4" applyNumberFormat="1" applyBorder="1" applyAlignment="1"/>
    <xf numFmtId="167" fontId="15" fillId="0" borderId="1" xfId="4" applyNumberFormat="1" applyBorder="1" applyAlignment="1"/>
    <xf numFmtId="164" fontId="15" fillId="0" borderId="1" xfId="4" applyNumberFormat="1" applyBorder="1" applyAlignment="1"/>
    <xf numFmtId="165" fontId="15" fillId="0" borderId="0" xfId="4" applyNumberFormat="1" applyBorder="1" applyAlignment="1"/>
    <xf numFmtId="167" fontId="15" fillId="0" borderId="0" xfId="4" applyNumberFormat="1" applyBorder="1" applyAlignment="1"/>
    <xf numFmtId="164" fontId="15" fillId="0" borderId="0" xfId="4" applyNumberFormat="1" applyBorder="1" applyAlignment="1"/>
    <xf numFmtId="164" fontId="15" fillId="0" borderId="4" xfId="4" applyNumberFormat="1" applyBorder="1" applyAlignment="1"/>
    <xf numFmtId="0" fontId="5" fillId="0" borderId="6" xfId="6" applyBorder="1"/>
    <xf numFmtId="167" fontId="15" fillId="9" borderId="12" xfId="4" applyNumberFormat="1" applyFill="1" applyBorder="1" applyAlignment="1"/>
    <xf numFmtId="164" fontId="15" fillId="9" borderId="20" xfId="4" applyNumberFormat="1" applyFill="1" applyBorder="1" applyAlignment="1"/>
    <xf numFmtId="164" fontId="15" fillId="9" borderId="21" xfId="5" applyNumberFormat="1" applyFill="1" applyBorder="1" applyAlignment="1"/>
    <xf numFmtId="0" fontId="5" fillId="0" borderId="16" xfId="6" applyBorder="1"/>
    <xf numFmtId="167" fontId="15" fillId="9" borderId="13" xfId="4" applyNumberFormat="1" applyFill="1" applyBorder="1" applyAlignment="1"/>
    <xf numFmtId="164" fontId="15" fillId="9" borderId="14" xfId="4" applyNumberFormat="1" applyFill="1" applyBorder="1" applyAlignment="1"/>
    <xf numFmtId="164" fontId="15" fillId="9" borderId="15" xfId="5" applyNumberFormat="1" applyFill="1" applyBorder="1" applyAlignment="1"/>
    <xf numFmtId="167" fontId="15" fillId="9" borderId="10" xfId="4" applyNumberFormat="1" applyFill="1" applyBorder="1" applyAlignment="1"/>
    <xf numFmtId="164" fontId="15" fillId="9" borderId="18" xfId="4" applyNumberFormat="1" applyFill="1" applyBorder="1" applyAlignment="1"/>
    <xf numFmtId="164" fontId="15" fillId="9" borderId="19" xfId="4" applyNumberFormat="1" applyFill="1" applyBorder="1" applyAlignment="1"/>
    <xf numFmtId="165" fontId="6" fillId="0" borderId="0" xfId="2" applyNumberFormat="1"/>
    <xf numFmtId="0" fontId="7" fillId="0" borderId="0" xfId="2" applyFont="1"/>
    <xf numFmtId="165" fontId="6" fillId="0" borderId="0" xfId="2" applyNumberFormat="1" applyBorder="1"/>
    <xf numFmtId="164" fontId="5" fillId="0" borderId="0" xfId="6" applyNumberFormat="1" applyBorder="1"/>
    <xf numFmtId="2" fontId="5" fillId="0" borderId="0" xfId="3" applyNumberFormat="1"/>
    <xf numFmtId="165" fontId="5" fillId="0" borderId="0" xfId="6" applyNumberFormat="1" applyBorder="1"/>
    <xf numFmtId="164" fontId="6" fillId="0" borderId="0" xfId="2" applyNumberFormat="1" applyBorder="1"/>
    <xf numFmtId="2" fontId="5" fillId="0" borderId="0" xfId="6" applyNumberFormat="1" applyBorder="1"/>
    <xf numFmtId="165" fontId="6" fillId="0" borderId="0" xfId="2" applyNumberFormat="1" applyFill="1"/>
    <xf numFmtId="164" fontId="6" fillId="0" borderId="0" xfId="2" applyNumberFormat="1" applyFill="1"/>
    <xf numFmtId="0" fontId="8" fillId="0" borderId="0" xfId="7"/>
    <xf numFmtId="0" fontId="5" fillId="10" borderId="0" xfId="6" applyFill="1"/>
    <xf numFmtId="0" fontId="11" fillId="0" borderId="0" xfId="8"/>
    <xf numFmtId="0" fontId="5" fillId="0" borderId="0" xfId="6"/>
    <xf numFmtId="0" fontId="16" fillId="0" borderId="3" xfId="8" applyFont="1" applyBorder="1" applyAlignment="1">
      <alignment wrapText="1"/>
    </xf>
    <xf numFmtId="0" fontId="16" fillId="0" borderId="7" xfId="8" applyFont="1" applyBorder="1" applyAlignment="1">
      <alignment horizontal="center" wrapText="1"/>
    </xf>
    <xf numFmtId="0" fontId="16" fillId="0" borderId="5" xfId="8" applyFont="1" applyBorder="1" applyAlignment="1">
      <alignment horizontal="center" wrapText="1"/>
    </xf>
    <xf numFmtId="0" fontId="17" fillId="0" borderId="12" xfId="8" applyFont="1" applyBorder="1"/>
    <xf numFmtId="0" fontId="17" fillId="11" borderId="12" xfId="8" applyFont="1" applyFill="1" applyBorder="1"/>
    <xf numFmtId="0" fontId="17" fillId="11" borderId="13" xfId="8" applyFont="1" applyFill="1" applyBorder="1"/>
    <xf numFmtId="0" fontId="17" fillId="0" borderId="13" xfId="8" applyFont="1" applyBorder="1"/>
    <xf numFmtId="0" fontId="17" fillId="0" borderId="14" xfId="8" applyFont="1" applyBorder="1" applyAlignment="1">
      <alignment horizontal="center"/>
    </xf>
    <xf numFmtId="8" fontId="17" fillId="0" borderId="15" xfId="8" applyNumberFormat="1" applyFont="1" applyBorder="1" applyAlignment="1">
      <alignment horizontal="center"/>
    </xf>
    <xf numFmtId="0" fontId="18" fillId="0" borderId="13" xfId="8" applyFont="1" applyBorder="1"/>
    <xf numFmtId="0" fontId="17" fillId="0" borderId="15" xfId="8" applyFont="1" applyBorder="1" applyAlignment="1">
      <alignment horizontal="center"/>
    </xf>
    <xf numFmtId="0" fontId="17" fillId="0" borderId="20" xfId="8" applyFont="1" applyBorder="1" applyAlignment="1">
      <alignment horizontal="center"/>
    </xf>
    <xf numFmtId="0" fontId="17" fillId="0" borderId="21" xfId="8" applyFont="1" applyBorder="1" applyAlignment="1">
      <alignment horizontal="center"/>
    </xf>
    <xf numFmtId="40" fontId="17" fillId="0" borderId="15" xfId="8" applyNumberFormat="1" applyFont="1" applyBorder="1" applyAlignment="1">
      <alignment horizontal="center"/>
    </xf>
    <xf numFmtId="0" fontId="17" fillId="0" borderId="10" xfId="8" applyFont="1" applyBorder="1"/>
    <xf numFmtId="0" fontId="17" fillId="0" borderId="11" xfId="8" applyFont="1" applyBorder="1" applyAlignment="1">
      <alignment horizontal="center"/>
    </xf>
    <xf numFmtId="8" fontId="17" fillId="0" borderId="2" xfId="8" applyNumberFormat="1" applyFont="1" applyBorder="1" applyAlignment="1">
      <alignment horizontal="center"/>
    </xf>
    <xf numFmtId="0" fontId="20" fillId="11" borderId="10" xfId="8" applyFont="1" applyFill="1" applyBorder="1" applyAlignment="1">
      <alignment wrapText="1"/>
    </xf>
    <xf numFmtId="0" fontId="22" fillId="0" borderId="0" xfId="9" applyFont="1" applyAlignment="1">
      <alignment vertical="center"/>
    </xf>
    <xf numFmtId="0" fontId="21" fillId="0" borderId="8" xfId="9" applyBorder="1"/>
    <xf numFmtId="0" fontId="21" fillId="0" borderId="0" xfId="9"/>
    <xf numFmtId="0" fontId="23" fillId="0" borderId="0" xfId="9" applyFont="1" applyAlignment="1">
      <alignment vertical="center"/>
    </xf>
    <xf numFmtId="0" fontId="17" fillId="11" borderId="10" xfId="8" applyFont="1" applyFill="1" applyBorder="1"/>
    <xf numFmtId="0" fontId="27" fillId="0" borderId="0" xfId="9" applyFont="1"/>
    <xf numFmtId="0" fontId="11" fillId="11" borderId="0" xfId="9" applyFont="1" applyFill="1"/>
    <xf numFmtId="0" fontId="9" fillId="10" borderId="0" xfId="3" applyFont="1" applyFill="1" applyBorder="1" applyAlignment="1"/>
    <xf numFmtId="0" fontId="5" fillId="10" borderId="0" xfId="3" applyFill="1"/>
    <xf numFmtId="0" fontId="9" fillId="0" borderId="0" xfId="3" applyFont="1" applyFill="1" applyBorder="1" applyAlignment="1"/>
    <xf numFmtId="0" fontId="5" fillId="0" borderId="0" xfId="3" applyFill="1"/>
    <xf numFmtId="0" fontId="12" fillId="0" borderId="0" xfId="3" applyFont="1" applyAlignment="1">
      <alignment vertical="center"/>
    </xf>
    <xf numFmtId="0" fontId="5" fillId="0" borderId="0" xfId="3"/>
    <xf numFmtId="0" fontId="5" fillId="0" borderId="12" xfId="3" applyBorder="1"/>
    <xf numFmtId="0" fontId="5" fillId="0" borderId="8" xfId="3" applyBorder="1"/>
    <xf numFmtId="0" fontId="5" fillId="0" borderId="21" xfId="3" applyBorder="1"/>
    <xf numFmtId="0" fontId="5" fillId="0" borderId="13" xfId="3" applyBorder="1"/>
    <xf numFmtId="0" fontId="28" fillId="0" borderId="0" xfId="3" applyFont="1" applyBorder="1"/>
    <xf numFmtId="0" fontId="5" fillId="0" borderId="0" xfId="3" applyBorder="1"/>
    <xf numFmtId="0" fontId="5" fillId="0" borderId="15" xfId="3" applyBorder="1"/>
    <xf numFmtId="0" fontId="5" fillId="0" borderId="0" xfId="3" applyAlignment="1">
      <alignment vertical="center"/>
    </xf>
    <xf numFmtId="0" fontId="7" fillId="0" borderId="23" xfId="3" applyFont="1" applyBorder="1" applyAlignment="1">
      <alignment vertical="center"/>
    </xf>
    <xf numFmtId="0" fontId="5" fillId="0" borderId="13" xfId="3" applyBorder="1" applyAlignment="1">
      <alignment vertical="center"/>
    </xf>
    <xf numFmtId="0" fontId="5" fillId="0" borderId="0" xfId="3" applyFill="1" applyBorder="1" applyAlignment="1">
      <alignment vertical="center"/>
    </xf>
    <xf numFmtId="0" fontId="7" fillId="0" borderId="0" xfId="3" applyFont="1" applyBorder="1" applyAlignment="1">
      <alignment horizontal="center"/>
    </xf>
    <xf numFmtId="0" fontId="5" fillId="0" borderId="0" xfId="3" applyBorder="1" applyAlignment="1">
      <alignment vertical="center"/>
    </xf>
    <xf numFmtId="0" fontId="5" fillId="0" borderId="15" xfId="3" applyBorder="1" applyAlignment="1">
      <alignment vertical="center"/>
    </xf>
    <xf numFmtId="0" fontId="7" fillId="0" borderId="24" xfId="3" applyFont="1" applyBorder="1" applyAlignment="1">
      <alignment vertical="center"/>
    </xf>
    <xf numFmtId="0" fontId="7" fillId="0" borderId="0" xfId="3" applyFont="1" applyBorder="1" applyAlignment="1">
      <alignment horizontal="right" vertical="center"/>
    </xf>
    <xf numFmtId="0" fontId="5" fillId="12" borderId="0" xfId="3" applyFill="1" applyBorder="1" applyAlignment="1">
      <alignment horizontal="center" vertical="center"/>
    </xf>
    <xf numFmtId="164" fontId="5" fillId="12" borderId="0" xfId="3" applyNumberFormat="1" applyFill="1" applyBorder="1" applyAlignment="1">
      <alignment horizontal="center" vertical="center"/>
    </xf>
    <xf numFmtId="0" fontId="5" fillId="0" borderId="0" xfId="3" applyFill="1" applyBorder="1" applyAlignment="1">
      <alignment vertical="center" wrapText="1"/>
    </xf>
    <xf numFmtId="0" fontId="5" fillId="0" borderId="0" xfId="3" applyBorder="1" applyAlignment="1">
      <alignment horizontal="left" vertical="center"/>
    </xf>
    <xf numFmtId="0" fontId="5" fillId="0" borderId="0" xfId="3" applyBorder="1" applyAlignment="1">
      <alignment horizontal="center" vertical="center"/>
    </xf>
    <xf numFmtId="168" fontId="5" fillId="12" borderId="0" xfId="3" applyNumberFormat="1" applyFill="1" applyBorder="1" applyAlignment="1">
      <alignment horizontal="right" vertical="center"/>
    </xf>
    <xf numFmtId="169" fontId="5" fillId="0" borderId="0" xfId="3" applyNumberFormat="1" applyFill="1" applyBorder="1" applyAlignment="1">
      <alignment horizontal="center" vertical="center"/>
    </xf>
    <xf numFmtId="0" fontId="5" fillId="0" borderId="10" xfId="3" applyBorder="1"/>
    <xf numFmtId="0" fontId="5" fillId="0" borderId="1" xfId="3" applyBorder="1"/>
    <xf numFmtId="0" fontId="5" fillId="0" borderId="2" xfId="3" applyBorder="1"/>
    <xf numFmtId="0" fontId="28" fillId="13" borderId="0" xfId="3" applyFont="1" applyFill="1" applyAlignment="1"/>
    <xf numFmtId="0" fontId="5" fillId="13" borderId="0" xfId="3" applyFill="1"/>
    <xf numFmtId="0" fontId="7" fillId="13" borderId="0" xfId="3" applyFont="1" applyFill="1" applyAlignment="1"/>
    <xf numFmtId="0" fontId="7" fillId="13" borderId="0" xfId="3" applyFont="1" applyFill="1" applyBorder="1" applyAlignment="1">
      <alignment vertical="center"/>
    </xf>
    <xf numFmtId="0" fontId="5" fillId="13" borderId="0" xfId="3" applyFont="1" applyFill="1" applyBorder="1" applyAlignment="1">
      <alignment horizontal="left" vertical="center"/>
    </xf>
    <xf numFmtId="169" fontId="5" fillId="13" borderId="0" xfId="3" applyNumberFormat="1" applyFill="1" applyBorder="1" applyAlignment="1">
      <alignment vertical="center"/>
    </xf>
    <xf numFmtId="0" fontId="7" fillId="13" borderId="23" xfId="3" applyFont="1" applyFill="1" applyBorder="1" applyAlignment="1">
      <alignment vertical="center"/>
    </xf>
    <xf numFmtId="169" fontId="5" fillId="13" borderId="23" xfId="3" applyNumberFormat="1" applyFill="1" applyBorder="1" applyAlignment="1">
      <alignment vertical="center"/>
    </xf>
    <xf numFmtId="0" fontId="5" fillId="13" borderId="24" xfId="3" applyFill="1" applyBorder="1" applyAlignment="1">
      <alignment horizontal="left" vertical="center"/>
    </xf>
    <xf numFmtId="169" fontId="5" fillId="13" borderId="23" xfId="3" applyNumberFormat="1" applyFill="1" applyBorder="1" applyAlignment="1">
      <alignment horizontal="right" vertical="center"/>
    </xf>
    <xf numFmtId="0" fontId="5" fillId="0" borderId="0" xfId="3" applyFill="1" applyBorder="1" applyAlignment="1">
      <alignment horizontal="left" vertical="center"/>
    </xf>
    <xf numFmtId="169" fontId="5" fillId="0" borderId="0" xfId="3" applyNumberFormat="1" applyFill="1" applyBorder="1" applyAlignment="1">
      <alignment vertical="center"/>
    </xf>
    <xf numFmtId="168" fontId="5" fillId="13" borderId="23" xfId="3" applyNumberFormat="1" applyFill="1" applyBorder="1" applyAlignment="1">
      <alignment horizontal="right" vertical="center"/>
    </xf>
    <xf numFmtId="0" fontId="5" fillId="13" borderId="0" xfId="3" applyFill="1" applyBorder="1" applyAlignment="1">
      <alignment horizontal="left" vertical="center"/>
    </xf>
    <xf numFmtId="170" fontId="5" fillId="13" borderId="0" xfId="3" applyNumberFormat="1" applyFill="1" applyBorder="1" applyAlignment="1">
      <alignment vertical="center"/>
    </xf>
    <xf numFmtId="170" fontId="5" fillId="0" borderId="0" xfId="3" applyNumberFormat="1" applyFill="1" applyBorder="1" applyAlignment="1">
      <alignment vertical="center"/>
    </xf>
    <xf numFmtId="0" fontId="7" fillId="13" borderId="0" xfId="3" applyFont="1" applyFill="1"/>
    <xf numFmtId="0" fontId="5" fillId="13" borderId="0" xfId="3" applyFill="1" applyAlignment="1"/>
    <xf numFmtId="0" fontId="5" fillId="13" borderId="0" xfId="3" applyFill="1" applyAlignment="1">
      <alignment horizontal="right"/>
    </xf>
    <xf numFmtId="168" fontId="5" fillId="13" borderId="0" xfId="3" applyNumberFormat="1" applyFill="1"/>
    <xf numFmtId="0" fontId="8" fillId="0" borderId="0" xfId="1"/>
    <xf numFmtId="0" fontId="7" fillId="0" borderId="6" xfId="2" applyFont="1" applyBorder="1" applyAlignment="1">
      <alignment horizontal="left" vertical="center" wrapText="1"/>
    </xf>
    <xf numFmtId="0" fontId="7" fillId="0" borderId="3" xfId="2" applyFont="1" applyBorder="1" applyAlignment="1">
      <alignment horizontal="center" vertical="center" wrapText="1"/>
    </xf>
    <xf numFmtId="0" fontId="12" fillId="0" borderId="0" xfId="0" applyFont="1"/>
    <xf numFmtId="0" fontId="4" fillId="13" borderId="23" xfId="3" applyFont="1" applyFill="1" applyBorder="1" applyAlignment="1">
      <alignment horizontal="left" vertical="center"/>
    </xf>
    <xf numFmtId="0" fontId="4" fillId="0" borderId="0" xfId="3" applyFont="1"/>
    <xf numFmtId="0" fontId="7" fillId="0" borderId="6" xfId="2" applyFont="1" applyFill="1" applyBorder="1" applyAlignment="1">
      <alignment horizontal="left" vertical="center" wrapText="1"/>
    </xf>
    <xf numFmtId="0" fontId="6" fillId="0" borderId="0" xfId="2" applyFill="1"/>
    <xf numFmtId="0" fontId="4" fillId="0" borderId="0" xfId="2" applyFont="1" applyFill="1"/>
    <xf numFmtId="0" fontId="6" fillId="0" borderId="0" xfId="2" applyFill="1" applyAlignment="1">
      <alignment vertical="center"/>
    </xf>
    <xf numFmtId="0" fontId="12" fillId="0" borderId="0" xfId="2" applyFont="1" applyFill="1" applyAlignment="1">
      <alignment vertical="center"/>
    </xf>
    <xf numFmtId="0" fontId="29" fillId="0" borderId="0" xfId="0" applyFont="1"/>
    <xf numFmtId="0" fontId="28" fillId="0" borderId="23" xfId="3" applyFont="1" applyBorder="1"/>
    <xf numFmtId="0" fontId="5" fillId="0" borderId="23" xfId="3" applyBorder="1"/>
    <xf numFmtId="167" fontId="15" fillId="0" borderId="12" xfId="4" applyNumberFormat="1" applyBorder="1" applyAlignment="1"/>
    <xf numFmtId="164" fontId="15" fillId="0" borderId="20" xfId="4" applyNumberFormat="1" applyBorder="1" applyAlignment="1"/>
    <xf numFmtId="164" fontId="15" fillId="0" borderId="21" xfId="5" applyNumberFormat="1" applyBorder="1" applyAlignment="1"/>
    <xf numFmtId="0" fontId="3" fillId="0" borderId="8" xfId="10" applyBorder="1"/>
    <xf numFmtId="164" fontId="3" fillId="0" borderId="8" xfId="10" applyNumberFormat="1" applyBorder="1"/>
    <xf numFmtId="2" fontId="3" fillId="0" borderId="8" xfId="10" applyNumberFormat="1" applyBorder="1"/>
    <xf numFmtId="0" fontId="3" fillId="0" borderId="0" xfId="10"/>
    <xf numFmtId="165" fontId="3" fillId="0" borderId="0" xfId="10" applyNumberFormat="1"/>
    <xf numFmtId="2" fontId="5" fillId="0" borderId="0" xfId="6" applyNumberFormat="1"/>
    <xf numFmtId="164" fontId="3" fillId="0" borderId="0" xfId="6" applyNumberFormat="1" applyFont="1"/>
    <xf numFmtId="164" fontId="5" fillId="0" borderId="0" xfId="6" applyNumberFormat="1"/>
    <xf numFmtId="164" fontId="10" fillId="0" borderId="0" xfId="6" applyNumberFormat="1" applyFont="1"/>
    <xf numFmtId="0" fontId="11" fillId="0" borderId="12" xfId="8" applyBorder="1"/>
    <xf numFmtId="0" fontId="11" fillId="11" borderId="14" xfId="8" applyFill="1" applyBorder="1" applyAlignment="1">
      <alignment horizontal="center"/>
    </xf>
    <xf numFmtId="8" fontId="11" fillId="11" borderId="25" xfId="8" applyNumberFormat="1" applyFill="1" applyBorder="1" applyAlignment="1">
      <alignment horizontal="center"/>
    </xf>
    <xf numFmtId="0" fontId="17" fillId="11" borderId="26" xfId="8" applyFont="1" applyFill="1" applyBorder="1"/>
    <xf numFmtId="8" fontId="11" fillId="11" borderId="15" xfId="8" applyNumberFormat="1" applyFill="1" applyBorder="1" applyAlignment="1">
      <alignment horizontal="center"/>
    </xf>
    <xf numFmtId="0" fontId="17" fillId="11" borderId="27" xfId="8" applyFont="1" applyFill="1" applyBorder="1"/>
    <xf numFmtId="0" fontId="11" fillId="11" borderId="11" xfId="8" applyFill="1" applyBorder="1" applyAlignment="1">
      <alignment horizontal="center"/>
    </xf>
    <xf numFmtId="8" fontId="11" fillId="11" borderId="19" xfId="8" applyNumberFormat="1" applyFill="1" applyBorder="1" applyAlignment="1">
      <alignment horizontal="center"/>
    </xf>
    <xf numFmtId="0" fontId="2" fillId="0" borderId="0" xfId="6" applyFont="1"/>
    <xf numFmtId="0" fontId="5" fillId="0" borderId="0" xfId="3" applyNumberFormat="1"/>
    <xf numFmtId="171" fontId="5" fillId="0" borderId="0" xfId="6" applyNumberFormat="1" applyBorder="1"/>
    <xf numFmtId="0" fontId="10" fillId="0" borderId="0" xfId="2" applyFont="1"/>
    <xf numFmtId="0" fontId="10" fillId="0" borderId="0" xfId="3" applyFont="1"/>
    <xf numFmtId="0" fontId="30" fillId="0" borderId="0" xfId="0" applyFont="1"/>
    <xf numFmtId="0" fontId="1" fillId="0" borderId="6" xfId="2" applyFont="1" applyBorder="1"/>
    <xf numFmtId="172" fontId="15" fillId="8" borderId="10" xfId="4" applyNumberFormat="1" applyFill="1" applyBorder="1" applyAlignment="1"/>
    <xf numFmtId="173" fontId="15" fillId="8" borderId="10" xfId="4" applyNumberFormat="1" applyFill="1" applyBorder="1" applyAlignment="1"/>
    <xf numFmtId="0" fontId="1" fillId="0" borderId="6" xfId="6" applyFont="1" applyBorder="1"/>
    <xf numFmtId="172" fontId="15" fillId="0" borderId="13" xfId="4" applyNumberFormat="1" applyBorder="1" applyAlignment="1"/>
    <xf numFmtId="174" fontId="15" fillId="0" borderId="13" xfId="4" applyNumberFormat="1" applyBorder="1" applyAlignment="1"/>
    <xf numFmtId="2" fontId="15" fillId="0" borderId="14" xfId="4" applyNumberFormat="1" applyBorder="1" applyAlignment="1"/>
    <xf numFmtId="175" fontId="15" fillId="0" borderId="1" xfId="4" applyNumberFormat="1" applyBorder="1" applyAlignment="1"/>
    <xf numFmtId="175" fontId="15" fillId="0" borderId="0" xfId="4" applyNumberFormat="1" applyBorder="1" applyAlignment="1"/>
    <xf numFmtId="175" fontId="15" fillId="0" borderId="8" xfId="4" applyNumberFormat="1" applyBorder="1" applyAlignment="1"/>
    <xf numFmtId="165" fontId="15" fillId="0" borderId="8" xfId="4" applyNumberFormat="1" applyBorder="1" applyAlignment="1"/>
    <xf numFmtId="164" fontId="15" fillId="0" borderId="8" xfId="4" applyNumberFormat="1" applyBorder="1" applyAlignment="1"/>
    <xf numFmtId="0" fontId="1" fillId="0" borderId="16" xfId="6" applyFont="1" applyBorder="1"/>
    <xf numFmtId="0" fontId="1" fillId="0" borderId="17" xfId="6" applyFont="1" applyBorder="1"/>
    <xf numFmtId="0" fontId="1" fillId="0" borderId="0" xfId="2" applyFont="1"/>
    <xf numFmtId="0" fontId="9" fillId="10" borderId="0" xfId="6" applyFont="1" applyFill="1"/>
    <xf numFmtId="0" fontId="11" fillId="0" borderId="0" xfId="8" applyAlignment="1">
      <alignment horizontal="center"/>
    </xf>
    <xf numFmtId="0" fontId="11" fillId="0" borderId="20" xfId="8" applyBorder="1" applyAlignment="1">
      <alignment horizontal="center"/>
    </xf>
    <xf numFmtId="4" fontId="11" fillId="0" borderId="21" xfId="8" applyNumberFormat="1" applyBorder="1" applyAlignment="1">
      <alignment horizontal="center"/>
    </xf>
    <xf numFmtId="0" fontId="11" fillId="0" borderId="13" xfId="8" applyBorder="1"/>
    <xf numFmtId="0" fontId="11" fillId="0" borderId="14" xfId="8" applyBorder="1" applyAlignment="1">
      <alignment horizontal="center"/>
    </xf>
    <xf numFmtId="4" fontId="11" fillId="0" borderId="15" xfId="8" applyNumberFormat="1" applyBorder="1" applyAlignment="1">
      <alignment horizontal="center"/>
    </xf>
    <xf numFmtId="0" fontId="11" fillId="0" borderId="21" xfId="8" applyBorder="1" applyAlignment="1">
      <alignment horizontal="center"/>
    </xf>
    <xf numFmtId="0" fontId="11" fillId="11" borderId="20" xfId="8" applyFill="1" applyBorder="1" applyAlignment="1">
      <alignment horizontal="center"/>
    </xf>
    <xf numFmtId="0" fontId="11" fillId="11" borderId="21" xfId="8" applyFill="1" applyBorder="1" applyAlignment="1">
      <alignment horizontal="center"/>
    </xf>
    <xf numFmtId="0" fontId="11" fillId="11" borderId="15" xfId="8" applyFill="1" applyBorder="1" applyAlignment="1">
      <alignment horizontal="center"/>
    </xf>
    <xf numFmtId="8" fontId="11" fillId="0" borderId="21" xfId="8" applyNumberFormat="1" applyBorder="1" applyAlignment="1">
      <alignment horizontal="center"/>
    </xf>
    <xf numFmtId="0" fontId="11" fillId="0" borderId="13" xfId="8" applyBorder="1" applyAlignment="1">
      <alignment horizontal="right"/>
    </xf>
    <xf numFmtId="8" fontId="11" fillId="0" borderId="15" xfId="8" applyNumberFormat="1" applyBorder="1" applyAlignment="1">
      <alignment horizontal="center"/>
    </xf>
    <xf numFmtId="0" fontId="11" fillId="0" borderId="11" xfId="8" applyBorder="1" applyAlignment="1">
      <alignment horizontal="center"/>
    </xf>
    <xf numFmtId="0" fontId="11" fillId="0" borderId="2" xfId="8" applyBorder="1" applyAlignment="1">
      <alignment horizontal="center"/>
    </xf>
    <xf numFmtId="0" fontId="11" fillId="11" borderId="13" xfId="8" applyFill="1" applyBorder="1" applyAlignment="1">
      <alignment wrapText="1"/>
    </xf>
    <xf numFmtId="0" fontId="11" fillId="0" borderId="15" xfId="8" applyBorder="1" applyAlignment="1">
      <alignment horizontal="center"/>
    </xf>
    <xf numFmtId="8" fontId="11" fillId="11" borderId="21" xfId="8" applyNumberFormat="1" applyFill="1" applyBorder="1" applyAlignment="1">
      <alignment horizontal="center"/>
    </xf>
    <xf numFmtId="8" fontId="11" fillId="11" borderId="2" xfId="8" applyNumberFormat="1" applyFill="1" applyBorder="1" applyAlignment="1">
      <alignment horizontal="center"/>
    </xf>
    <xf numFmtId="0" fontId="11" fillId="11" borderId="0" xfId="8" applyFill="1"/>
    <xf numFmtId="165" fontId="15" fillId="0" borderId="16" xfId="4" applyNumberFormat="1" applyBorder="1" applyAlignment="1"/>
    <xf numFmtId="172" fontId="15" fillId="0" borderId="26" xfId="4" applyNumberFormat="1" applyBorder="1" applyAlignment="1"/>
    <xf numFmtId="167" fontId="15" fillId="0" borderId="27" xfId="4" applyNumberFormat="1" applyBorder="1" applyAlignment="1"/>
    <xf numFmtId="176" fontId="15" fillId="0" borderId="15" xfId="5" applyNumberFormat="1" applyBorder="1" applyAlignment="1"/>
    <xf numFmtId="176" fontId="15" fillId="0" borderId="19" xfId="4" applyNumberFormat="1" applyBorder="1" applyAlignment="1"/>
    <xf numFmtId="176" fontId="15" fillId="0" borderId="15" xfId="4" applyNumberFormat="1" applyBorder="1" applyAlignment="1"/>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7" fillId="0" borderId="5" xfId="2" applyFont="1" applyBorder="1" applyAlignment="1">
      <alignment horizontal="left" vertical="center" wrapText="1"/>
    </xf>
    <xf numFmtId="0" fontId="12" fillId="15" borderId="3" xfId="3" applyFont="1" applyFill="1" applyBorder="1" applyAlignment="1">
      <alignment horizontal="center"/>
    </xf>
    <xf numFmtId="0" fontId="12" fillId="15" borderId="4" xfId="3" applyFont="1" applyFill="1" applyBorder="1" applyAlignment="1">
      <alignment horizontal="center"/>
    </xf>
    <xf numFmtId="0" fontId="12" fillId="15" borderId="5" xfId="3" applyFont="1" applyFill="1" applyBorder="1" applyAlignment="1">
      <alignment horizontal="center"/>
    </xf>
    <xf numFmtId="0" fontId="12" fillId="16" borderId="3" xfId="3" applyFont="1" applyFill="1" applyBorder="1" applyAlignment="1">
      <alignment horizontal="center"/>
    </xf>
    <xf numFmtId="0" fontId="12" fillId="16" borderId="4" xfId="3" applyFont="1" applyFill="1" applyBorder="1" applyAlignment="1">
      <alignment horizontal="center"/>
    </xf>
    <xf numFmtId="0" fontId="12" fillId="16" borderId="5" xfId="3" applyFont="1" applyFill="1" applyBorder="1" applyAlignment="1">
      <alignment horizontal="center"/>
    </xf>
    <xf numFmtId="0" fontId="12" fillId="17" borderId="3" xfId="3" applyFont="1" applyFill="1" applyBorder="1" applyAlignment="1">
      <alignment horizontal="center"/>
    </xf>
    <xf numFmtId="0" fontId="12" fillId="17" borderId="4" xfId="3" applyFont="1" applyFill="1" applyBorder="1" applyAlignment="1">
      <alignment horizontal="center"/>
    </xf>
    <xf numFmtId="0" fontId="12" fillId="17" borderId="5" xfId="3" applyFont="1" applyFill="1" applyBorder="1" applyAlignment="1">
      <alignment horizontal="center"/>
    </xf>
    <xf numFmtId="0" fontId="12" fillId="4" borderId="3" xfId="3" applyFont="1" applyFill="1" applyBorder="1" applyAlignment="1">
      <alignment horizontal="center"/>
    </xf>
    <xf numFmtId="0" fontId="12" fillId="4" borderId="4" xfId="3" applyFont="1" applyFill="1" applyBorder="1" applyAlignment="1">
      <alignment horizontal="center"/>
    </xf>
    <xf numFmtId="0" fontId="12" fillId="4" borderId="5" xfId="3" applyFont="1" applyFill="1" applyBorder="1" applyAlignment="1">
      <alignment horizontal="center"/>
    </xf>
    <xf numFmtId="0" fontId="12" fillId="14" borderId="3" xfId="3" applyFont="1" applyFill="1" applyBorder="1" applyAlignment="1">
      <alignment horizontal="center"/>
    </xf>
    <xf numFmtId="0" fontId="12" fillId="14" borderId="4" xfId="3" applyFont="1" applyFill="1" applyBorder="1" applyAlignment="1">
      <alignment horizontal="center"/>
    </xf>
    <xf numFmtId="0" fontId="12" fillId="14" borderId="5" xfId="3" applyFont="1" applyFill="1" applyBorder="1" applyAlignment="1">
      <alignment horizontal="center"/>
    </xf>
    <xf numFmtId="0" fontId="12" fillId="5" borderId="3" xfId="3" applyFont="1" applyFill="1" applyBorder="1" applyAlignment="1">
      <alignment horizontal="center"/>
    </xf>
    <xf numFmtId="0" fontId="12" fillId="5" borderId="4" xfId="3" applyFont="1" applyFill="1" applyBorder="1" applyAlignment="1">
      <alignment horizontal="center"/>
    </xf>
    <xf numFmtId="0" fontId="12" fillId="5" borderId="5" xfId="3" applyFont="1" applyFill="1" applyBorder="1" applyAlignment="1">
      <alignment horizontal="center"/>
    </xf>
    <xf numFmtId="0" fontId="12" fillId="6" borderId="3" xfId="3" applyFont="1" applyFill="1" applyBorder="1" applyAlignment="1">
      <alignment horizontal="center"/>
    </xf>
    <xf numFmtId="0" fontId="12" fillId="6" borderId="4" xfId="3" applyFont="1" applyFill="1" applyBorder="1" applyAlignment="1">
      <alignment horizontal="center"/>
    </xf>
    <xf numFmtId="0" fontId="12" fillId="6" borderId="5" xfId="3" applyFont="1" applyFill="1" applyBorder="1" applyAlignment="1">
      <alignment horizontal="center"/>
    </xf>
    <xf numFmtId="0" fontId="12" fillId="7" borderId="3" xfId="3" applyFont="1" applyFill="1" applyBorder="1" applyAlignment="1">
      <alignment horizontal="center"/>
    </xf>
    <xf numFmtId="0" fontId="12" fillId="7" borderId="4" xfId="3" applyFont="1" applyFill="1" applyBorder="1" applyAlignment="1">
      <alignment horizontal="center"/>
    </xf>
    <xf numFmtId="0" fontId="12" fillId="7" borderId="5" xfId="3" applyFont="1" applyFill="1" applyBorder="1" applyAlignment="1">
      <alignment horizontal="center"/>
    </xf>
    <xf numFmtId="0" fontId="12" fillId="3" borderId="1" xfId="2" applyFont="1" applyFill="1" applyBorder="1" applyAlignment="1">
      <alignment horizontal="center"/>
    </xf>
    <xf numFmtId="0" fontId="12" fillId="3" borderId="2" xfId="2" applyFont="1" applyFill="1" applyBorder="1" applyAlignment="1">
      <alignment horizontal="center"/>
    </xf>
    <xf numFmtId="0" fontId="5" fillId="0" borderId="23" xfId="3" applyBorder="1" applyAlignment="1">
      <alignment vertical="center" wrapText="1"/>
    </xf>
    <xf numFmtId="0" fontId="5" fillId="0" borderId="24" xfId="3" applyBorder="1" applyAlignment="1">
      <alignment vertical="center" wrapText="1"/>
    </xf>
    <xf numFmtId="0" fontId="19" fillId="0" borderId="22" xfId="8" applyFont="1" applyBorder="1" applyAlignment="1">
      <alignment horizontal="center" vertical="center" wrapText="1"/>
    </xf>
    <xf numFmtId="0" fontId="19" fillId="0" borderId="15" xfId="8" applyFont="1" applyBorder="1" applyAlignment="1">
      <alignment horizontal="center" vertical="center" wrapText="1"/>
    </xf>
    <xf numFmtId="0" fontId="19" fillId="0" borderId="18" xfId="8" applyFont="1" applyBorder="1" applyAlignment="1">
      <alignment horizontal="center" vertical="center" wrapText="1"/>
    </xf>
    <xf numFmtId="0" fontId="19" fillId="0" borderId="2" xfId="8" applyFont="1" applyBorder="1" applyAlignment="1">
      <alignment horizontal="center" vertical="center" wrapText="1"/>
    </xf>
  </cellXfs>
  <cellStyles count="11">
    <cellStyle name="Comma 15" xfId="4" xr:uid="{7C0E5F06-834F-4119-8DB1-AEBBC758F199}"/>
    <cellStyle name="Hyperlink" xfId="1" builtinId="8"/>
    <cellStyle name="Hyperlink 3" xfId="7" xr:uid="{390D8002-E8F5-41A4-91AF-0194638F31B5}"/>
    <cellStyle name="Normal" xfId="0" builtinId="0"/>
    <cellStyle name="Normal 22" xfId="10" xr:uid="{B68ACA51-8D89-4757-A724-B9BF5EC92949}"/>
    <cellStyle name="Normal 22 2" xfId="3" xr:uid="{0E583DF0-8F62-4E3C-9589-70CF2A0C00D8}"/>
    <cellStyle name="Normal 22 2 2" xfId="6" xr:uid="{7B3C1A5B-2F0C-4FCB-81D1-5D55112630E6}"/>
    <cellStyle name="Normal 23" xfId="9" xr:uid="{62DDA951-1CA9-4FA3-8CFE-63E97FA5F16D}"/>
    <cellStyle name="Normal 34" xfId="2" xr:uid="{938B5523-2743-4D40-ADE1-553A1B69E606}"/>
    <cellStyle name="Normal_~6486227 2" xfId="8" xr:uid="{1A1B4465-752E-4BB9-A918-F8A97E01B377}"/>
    <cellStyle name="Percent 3" xfId="5" xr:uid="{951C12AB-8B89-433F-874B-FAC1E757D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3/Tariff%20Model%20Wholesale/Wholesale%20Tariff%20Model%202023%20v3.1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Royal Mail Wholesale Prices from 3rd April 2023</v>
          </cell>
        </row>
      </sheetData>
      <sheetData sheetId="25">
        <row r="4">
          <cell r="D4" t="str">
            <v>29.58 pence</v>
          </cell>
        </row>
      </sheetData>
      <sheetData sheetId="26"/>
      <sheetData sheetId="27"/>
      <sheetData sheetId="28">
        <row r="1">
          <cell r="A1" t="str">
            <v>Royal Mail Wholesale Parcel Prices from 3rd April 2023</v>
          </cell>
        </row>
      </sheetData>
      <sheetData sheetId="29">
        <row r="1">
          <cell r="A1" t="str">
            <v>Parcels - Other Access charges - Prices from 3rd April 2023</v>
          </cell>
        </row>
      </sheetData>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8DC5-3001-4CB1-8550-8D67184CC483}">
  <sheetPr>
    <pageSetUpPr fitToPage="1"/>
  </sheetPr>
  <dimension ref="A1:BE222"/>
  <sheetViews>
    <sheetView showGridLines="0" tabSelected="1" zoomScale="85" zoomScaleNormal="85" workbookViewId="0">
      <pane ySplit="9" topLeftCell="A10" activePane="bottomLeft" state="frozen"/>
      <selection activeCell="P8" sqref="P8"/>
      <selection pane="bottomLeft" activeCell="D55" sqref="D55"/>
    </sheetView>
  </sheetViews>
  <sheetFormatPr defaultColWidth="8.88671875" defaultRowHeight="14.4" zeroHeight="1" outlineLevelCol="1" x14ac:dyDescent="0.3"/>
  <cols>
    <col min="1" max="1" width="2.5546875" style="4" customWidth="1"/>
    <col min="2" max="2" width="55.109375" style="4" customWidth="1"/>
    <col min="3" max="3" width="11.6640625" style="4" customWidth="1" outlineLevel="1"/>
    <col min="4" max="5" width="9.33203125" style="58" customWidth="1" outlineLevel="1"/>
    <col min="6" max="7" width="9.33203125" style="5" customWidth="1" outlineLevel="1"/>
    <col min="8" max="8" width="2.5546875" style="4" customWidth="1"/>
    <col min="9" max="9" width="11.6640625" style="4" customWidth="1" outlineLevel="1"/>
    <col min="10" max="11" width="9.33203125" style="58" customWidth="1" outlineLevel="1"/>
    <col min="12" max="13" width="9.33203125" style="5" customWidth="1" outlineLevel="1"/>
    <col min="14" max="14" width="2.5546875" customWidth="1" outlineLevel="1"/>
    <col min="15" max="15" width="11.6640625" style="4" customWidth="1" outlineLevel="1"/>
    <col min="16" max="17" width="9.33203125" style="58" customWidth="1" outlineLevel="1"/>
    <col min="18" max="19" width="9.33203125" style="5" customWidth="1" outlineLevel="1"/>
    <col min="20" max="20" width="2.5546875" style="4" customWidth="1" outlineLevel="1"/>
    <col min="21" max="21" width="11.6640625" style="4" customWidth="1" outlineLevel="1"/>
    <col min="22" max="23" width="9.33203125" style="58" customWidth="1" outlineLevel="1"/>
    <col min="24" max="25" width="9.33203125" style="5" customWidth="1" outlineLevel="1"/>
    <col min="26" max="26" width="2.5546875" style="4" customWidth="1" outlineLevel="1"/>
    <col min="27" max="27" width="11.6640625" style="4" customWidth="1" outlineLevel="1"/>
    <col min="28" max="29" width="9.33203125" style="58" customWidth="1" outlineLevel="1"/>
    <col min="30" max="31" width="9.33203125" style="5" customWidth="1" outlineLevel="1"/>
    <col min="32" max="32" width="2.5546875" customWidth="1"/>
    <col min="33" max="33" width="11.6640625" style="4" customWidth="1" outlineLevel="1"/>
    <col min="34" max="35" width="9.33203125" style="58" customWidth="1" outlineLevel="1"/>
    <col min="36" max="37" width="9.33203125" style="5" customWidth="1" outlineLevel="1"/>
    <col min="38" max="38" width="2.5546875" customWidth="1" outlineLevel="1"/>
    <col min="39" max="39" width="11.6640625" style="4" customWidth="1" outlineLevel="1"/>
    <col min="40" max="41" width="9.33203125" style="58" customWidth="1" outlineLevel="1"/>
    <col min="42" max="43" width="9.33203125" style="5" customWidth="1" outlineLevel="1"/>
    <col min="44" max="44" width="2.5546875" style="4" customWidth="1" outlineLevel="1"/>
    <col min="45" max="45" width="11.6640625" style="4" customWidth="1" outlineLevel="1"/>
    <col min="46" max="47" width="9.33203125" style="58" customWidth="1" outlineLevel="1"/>
    <col min="48" max="49" width="9.33203125" style="5" customWidth="1" outlineLevel="1"/>
    <col min="50" max="50" width="2.5546875" style="4" customWidth="1" outlineLevel="1"/>
    <col min="51" max="51" width="11.6640625" style="4" customWidth="1" outlineLevel="1"/>
    <col min="52" max="53" width="9.33203125" style="58" customWidth="1" outlineLevel="1"/>
    <col min="54" max="55" width="9.33203125" style="5" customWidth="1" outlineLevel="1"/>
    <col min="56" max="56" width="2.5546875" style="4" customWidth="1"/>
    <col min="57" max="16384" width="8.88671875" style="4"/>
  </cols>
  <sheetData>
    <row r="1" spans="1:57" s="3" customFormat="1" ht="17.399999999999999" x14ac:dyDescent="0.3">
      <c r="A1" s="1" t="s">
        <v>164</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7" x14ac:dyDescent="0.3">
      <c r="A2" s="156"/>
      <c r="B2" s="156"/>
      <c r="D2" s="4"/>
      <c r="E2"/>
      <c r="J2" s="4"/>
      <c r="K2" s="4"/>
      <c r="P2" s="4"/>
      <c r="Q2" s="4"/>
      <c r="V2" s="4"/>
      <c r="W2" s="4"/>
      <c r="AB2" s="4"/>
      <c r="AC2" s="4"/>
      <c r="AH2" s="4"/>
      <c r="AI2" s="4"/>
      <c r="AN2" s="4"/>
      <c r="AO2" s="4"/>
      <c r="AT2" s="4"/>
      <c r="AU2" s="4"/>
      <c r="AZ2" s="4"/>
      <c r="BA2" s="4"/>
    </row>
    <row r="3" spans="1:57" x14ac:dyDescent="0.3">
      <c r="A3" s="156" t="s">
        <v>0</v>
      </c>
      <c r="B3" s="156"/>
      <c r="D3" s="4"/>
      <c r="E3" s="4"/>
      <c r="J3" s="4"/>
      <c r="K3" s="4"/>
      <c r="M3"/>
      <c r="P3" s="4"/>
      <c r="Q3" s="4"/>
      <c r="V3" s="4"/>
      <c r="W3" s="4"/>
      <c r="AB3" s="4"/>
      <c r="AC3" s="4"/>
      <c r="AH3" s="4"/>
      <c r="AI3" s="4"/>
      <c r="AJ3"/>
      <c r="AK3"/>
      <c r="AM3"/>
      <c r="AN3" s="4"/>
      <c r="AO3" s="4"/>
      <c r="AT3" s="4"/>
      <c r="AU3" s="4"/>
      <c r="AZ3" s="4"/>
      <c r="BA3" s="4"/>
    </row>
    <row r="4" spans="1:57" x14ac:dyDescent="0.3">
      <c r="A4" s="157" t="s">
        <v>111</v>
      </c>
      <c r="B4" s="156"/>
      <c r="D4" s="4"/>
      <c r="E4" s="4"/>
      <c r="J4" s="4"/>
      <c r="K4" s="4"/>
      <c r="M4"/>
      <c r="P4" s="4"/>
      <c r="Q4" s="4"/>
      <c r="V4" s="4"/>
      <c r="W4" s="4"/>
      <c r="AB4" s="4"/>
      <c r="AC4" s="4"/>
      <c r="AH4" s="4"/>
      <c r="AI4" s="4"/>
      <c r="AJ4"/>
      <c r="AK4"/>
      <c r="AM4"/>
      <c r="AN4" s="4"/>
      <c r="AO4" s="4"/>
      <c r="AT4" s="4"/>
      <c r="AU4" s="4"/>
      <c r="AZ4" s="4"/>
      <c r="BA4" s="4"/>
    </row>
    <row r="5" spans="1:57" x14ac:dyDescent="0.3">
      <c r="A5" s="157"/>
      <c r="B5" s="156"/>
      <c r="D5" s="4"/>
      <c r="E5" s="4"/>
      <c r="J5" s="4"/>
      <c r="K5" s="4"/>
      <c r="P5" s="4"/>
      <c r="Q5" s="4"/>
      <c r="V5" s="4"/>
      <c r="W5" s="4"/>
      <c r="AB5" s="4"/>
      <c r="AC5" s="4"/>
      <c r="AH5" s="4"/>
      <c r="AI5" s="4"/>
      <c r="AN5" s="4"/>
      <c r="AO5" s="4"/>
      <c r="AT5" s="4"/>
      <c r="AU5" s="4"/>
      <c r="AZ5" s="4"/>
      <c r="BA5" s="4"/>
    </row>
    <row r="6" spans="1:57" s="6" customFormat="1" x14ac:dyDescent="0.25">
      <c r="A6" s="158"/>
      <c r="B6" s="159" t="s">
        <v>115</v>
      </c>
      <c r="C6"/>
      <c r="D6" s="7"/>
      <c r="F6" s="9"/>
      <c r="G6" s="9"/>
      <c r="J6" s="7"/>
      <c r="K6" s="8"/>
      <c r="L6" s="9"/>
      <c r="M6" s="9"/>
      <c r="N6"/>
      <c r="P6" s="7"/>
      <c r="Q6" s="8"/>
      <c r="R6" s="9"/>
      <c r="S6" s="9"/>
      <c r="V6" s="7"/>
      <c r="W6" s="8"/>
      <c r="X6" s="9"/>
      <c r="Y6" s="9"/>
      <c r="AB6" s="7"/>
      <c r="AC6" s="8"/>
      <c r="AD6" s="9"/>
      <c r="AE6" s="9"/>
      <c r="AF6"/>
      <c r="AH6" s="7"/>
      <c r="AI6" s="8"/>
      <c r="AJ6" s="9"/>
      <c r="AK6" s="9"/>
      <c r="AL6"/>
      <c r="AN6" s="7"/>
      <c r="AO6" s="8"/>
      <c r="AP6" s="9"/>
      <c r="AQ6" s="9"/>
      <c r="AT6" s="7"/>
      <c r="AU6" s="8"/>
      <c r="AV6" s="9"/>
      <c r="AW6" s="9"/>
      <c r="AZ6" s="7"/>
      <c r="BA6" s="8"/>
      <c r="BB6" s="9"/>
      <c r="BC6" s="9"/>
    </row>
    <row r="7" spans="1:57" s="6" customFormat="1" x14ac:dyDescent="0.25">
      <c r="A7" s="158"/>
      <c r="B7" s="159"/>
      <c r="C7"/>
      <c r="D7" s="7"/>
      <c r="E7" s="8"/>
      <c r="F7" s="9"/>
      <c r="G7" s="9"/>
      <c r="J7" s="7"/>
      <c r="K7" s="8"/>
      <c r="L7" s="9"/>
      <c r="M7" s="9"/>
      <c r="N7"/>
      <c r="P7" s="7"/>
      <c r="Q7" s="8"/>
      <c r="R7" s="9"/>
      <c r="S7" s="9"/>
      <c r="V7" s="7"/>
      <c r="W7" s="8"/>
      <c r="X7" s="9"/>
      <c r="Y7" s="9"/>
      <c r="AB7" s="7"/>
      <c r="AC7" s="8"/>
      <c r="AD7" s="9"/>
      <c r="AE7" s="9"/>
      <c r="AF7"/>
      <c r="AH7" s="7"/>
      <c r="AI7" s="8"/>
      <c r="AJ7" s="9"/>
      <c r="AK7" s="9"/>
      <c r="AL7"/>
      <c r="AN7" s="7"/>
      <c r="AO7" s="8"/>
      <c r="AP7" s="9"/>
      <c r="AQ7" s="9"/>
      <c r="AT7" s="7"/>
      <c r="AU7" s="8"/>
      <c r="AV7" s="9"/>
      <c r="AW7" s="9"/>
      <c r="AZ7" s="7"/>
      <c r="BA7" s="8"/>
      <c r="BB7" s="9"/>
      <c r="BC7" s="9"/>
    </row>
    <row r="8" spans="1:57" x14ac:dyDescent="0.3">
      <c r="B8"/>
      <c r="C8" s="258" t="s">
        <v>109</v>
      </c>
      <c r="D8" s="258"/>
      <c r="E8" s="258"/>
      <c r="F8" s="258"/>
      <c r="G8" s="259"/>
      <c r="I8" s="243" t="s">
        <v>110</v>
      </c>
      <c r="J8" s="244"/>
      <c r="K8" s="244"/>
      <c r="L8" s="244"/>
      <c r="M8" s="245"/>
      <c r="O8" s="249" t="s">
        <v>112</v>
      </c>
      <c r="P8" s="250"/>
      <c r="Q8" s="250"/>
      <c r="R8" s="250"/>
      <c r="S8" s="251"/>
      <c r="U8" s="252" t="s">
        <v>113</v>
      </c>
      <c r="V8" s="253"/>
      <c r="W8" s="253"/>
      <c r="X8" s="253"/>
      <c r="Y8" s="254"/>
      <c r="AA8" s="255" t="s">
        <v>114</v>
      </c>
      <c r="AB8" s="256"/>
      <c r="AC8" s="256"/>
      <c r="AD8" s="256"/>
      <c r="AE8" s="257"/>
      <c r="AG8" s="246" t="s">
        <v>120</v>
      </c>
      <c r="AH8" s="247"/>
      <c r="AI8" s="247"/>
      <c r="AJ8" s="247"/>
      <c r="AK8" s="248"/>
      <c r="AM8" s="234" t="s">
        <v>121</v>
      </c>
      <c r="AN8" s="235"/>
      <c r="AO8" s="235"/>
      <c r="AP8" s="235"/>
      <c r="AQ8" s="236"/>
      <c r="AS8" s="237" t="s">
        <v>122</v>
      </c>
      <c r="AT8" s="238"/>
      <c r="AU8" s="238"/>
      <c r="AV8" s="238"/>
      <c r="AW8" s="239"/>
      <c r="AY8" s="240" t="s">
        <v>123</v>
      </c>
      <c r="AZ8" s="241"/>
      <c r="BA8" s="241"/>
      <c r="BB8" s="241"/>
      <c r="BC8" s="242"/>
    </row>
    <row r="9" spans="1:57" x14ac:dyDescent="0.3">
      <c r="B9" s="155" t="s">
        <v>1</v>
      </c>
      <c r="C9" s="150" t="s">
        <v>2</v>
      </c>
      <c r="D9" s="151" t="s">
        <v>3</v>
      </c>
      <c r="E9" s="10" t="s">
        <v>4</v>
      </c>
      <c r="F9" s="11" t="s">
        <v>5</v>
      </c>
      <c r="G9" s="12" t="s">
        <v>6</v>
      </c>
      <c r="H9" s="59"/>
      <c r="I9" s="150" t="s">
        <v>2</v>
      </c>
      <c r="J9" s="151" t="s">
        <v>3</v>
      </c>
      <c r="K9" s="10" t="s">
        <v>4</v>
      </c>
      <c r="L9" s="11" t="s">
        <v>5</v>
      </c>
      <c r="M9" s="12" t="s">
        <v>6</v>
      </c>
      <c r="N9" s="152"/>
      <c r="O9" s="150" t="s">
        <v>2</v>
      </c>
      <c r="P9" s="151" t="s">
        <v>3</v>
      </c>
      <c r="Q9" s="10" t="s">
        <v>4</v>
      </c>
      <c r="R9" s="11" t="s">
        <v>5</v>
      </c>
      <c r="S9" s="12" t="s">
        <v>6</v>
      </c>
      <c r="T9" s="59"/>
      <c r="U9" s="150" t="s">
        <v>2</v>
      </c>
      <c r="V9" s="151" t="s">
        <v>3</v>
      </c>
      <c r="W9" s="10" t="s">
        <v>4</v>
      </c>
      <c r="X9" s="11" t="s">
        <v>5</v>
      </c>
      <c r="Y9" s="12" t="s">
        <v>6</v>
      </c>
      <c r="Z9" s="59"/>
      <c r="AA9" s="150" t="s">
        <v>2</v>
      </c>
      <c r="AB9" s="151" t="s">
        <v>3</v>
      </c>
      <c r="AC9" s="10" t="s">
        <v>4</v>
      </c>
      <c r="AD9" s="11" t="s">
        <v>5</v>
      </c>
      <c r="AE9" s="12" t="s">
        <v>6</v>
      </c>
      <c r="AG9" s="150" t="s">
        <v>2</v>
      </c>
      <c r="AH9" s="151" t="s">
        <v>3</v>
      </c>
      <c r="AI9" s="10" t="s">
        <v>4</v>
      </c>
      <c r="AJ9" s="11" t="s">
        <v>5</v>
      </c>
      <c r="AK9" s="12" t="s">
        <v>6</v>
      </c>
      <c r="AL9" s="152"/>
      <c r="AM9" s="150" t="s">
        <v>2</v>
      </c>
      <c r="AN9" s="151" t="s">
        <v>3</v>
      </c>
      <c r="AO9" s="10" t="s">
        <v>4</v>
      </c>
      <c r="AP9" s="11" t="s">
        <v>5</v>
      </c>
      <c r="AQ9" s="12" t="s">
        <v>6</v>
      </c>
      <c r="AR9" s="59"/>
      <c r="AS9" s="150" t="s">
        <v>2</v>
      </c>
      <c r="AT9" s="151" t="s">
        <v>3</v>
      </c>
      <c r="AU9" s="10" t="s">
        <v>4</v>
      </c>
      <c r="AV9" s="11" t="s">
        <v>5</v>
      </c>
      <c r="AW9" s="12" t="s">
        <v>6</v>
      </c>
      <c r="AX9" s="59"/>
      <c r="AY9" s="150" t="s">
        <v>2</v>
      </c>
      <c r="AZ9" s="151" t="s">
        <v>3</v>
      </c>
      <c r="BA9" s="10" t="s">
        <v>4</v>
      </c>
      <c r="BB9" s="11" t="s">
        <v>5</v>
      </c>
      <c r="BC9" s="12" t="s">
        <v>6</v>
      </c>
    </row>
    <row r="10" spans="1:57" x14ac:dyDescent="0.3">
      <c r="B10" s="14"/>
      <c r="C10" s="14"/>
      <c r="D10" s="15"/>
      <c r="E10" s="16"/>
      <c r="F10" s="17"/>
      <c r="G10" s="17"/>
      <c r="I10" s="14"/>
      <c r="J10" s="18"/>
      <c r="K10" s="19"/>
      <c r="L10" s="20"/>
      <c r="M10" s="20"/>
      <c r="O10" s="14"/>
      <c r="P10" s="18"/>
      <c r="Q10" s="19"/>
      <c r="R10" s="20"/>
      <c r="S10" s="20"/>
      <c r="U10" s="14"/>
      <c r="V10" s="18"/>
      <c r="W10" s="19"/>
      <c r="X10" s="20"/>
      <c r="Y10" s="20"/>
      <c r="AA10" s="14"/>
      <c r="AB10" s="18"/>
      <c r="AC10" s="19"/>
      <c r="AD10" s="20"/>
      <c r="AE10" s="20"/>
      <c r="AF10" s="4"/>
      <c r="AG10" s="14"/>
      <c r="AH10" s="18"/>
      <c r="AI10" s="19"/>
      <c r="AJ10" s="20"/>
      <c r="AK10" s="20"/>
      <c r="AM10" s="14"/>
      <c r="AN10" s="18"/>
      <c r="AO10" s="19"/>
      <c r="AP10" s="20"/>
      <c r="AQ10" s="20"/>
      <c r="AS10" s="14"/>
      <c r="AT10" s="18"/>
      <c r="AU10" s="19"/>
      <c r="AV10" s="20"/>
      <c r="AW10" s="20"/>
      <c r="AY10" s="14"/>
      <c r="AZ10" s="18"/>
      <c r="BA10" s="19"/>
      <c r="BB10" s="20"/>
      <c r="BC10" s="20"/>
      <c r="BE10" s="186"/>
    </row>
    <row r="11" spans="1:57" ht="14.4" customHeight="1" x14ac:dyDescent="0.3">
      <c r="B11" s="231" t="s">
        <v>7</v>
      </c>
      <c r="C11" s="232"/>
      <c r="D11" s="232"/>
      <c r="E11" s="232"/>
      <c r="F11" s="232"/>
      <c r="G11" s="233"/>
      <c r="J11" s="4"/>
      <c r="K11" s="4"/>
      <c r="L11" s="4"/>
      <c r="M11" s="4"/>
      <c r="P11" s="4"/>
      <c r="Q11" s="4"/>
      <c r="R11" s="4"/>
      <c r="S11" s="4"/>
      <c r="V11" s="4"/>
      <c r="W11" s="4"/>
      <c r="X11" s="4"/>
      <c r="Y11" s="4"/>
      <c r="AB11" s="4"/>
      <c r="AC11" s="4"/>
      <c r="AD11" s="4"/>
      <c r="AE11" s="4"/>
      <c r="AF11" s="4"/>
      <c r="AH11" s="4"/>
      <c r="AI11" s="4"/>
      <c r="AJ11" s="4"/>
      <c r="AK11" s="4"/>
      <c r="AN11" s="4"/>
      <c r="AO11" s="4"/>
      <c r="AP11" s="4"/>
      <c r="AQ11" s="4"/>
      <c r="AT11" s="4"/>
      <c r="AU11" s="4"/>
      <c r="AV11" s="4"/>
      <c r="AW11" s="4"/>
      <c r="AZ11" s="4"/>
      <c r="BA11" s="4"/>
      <c r="BB11" s="4"/>
      <c r="BC11" s="4"/>
      <c r="BE11" s="186"/>
    </row>
    <row r="12" spans="1:57" x14ac:dyDescent="0.3">
      <c r="B12" s="21" t="s">
        <v>8</v>
      </c>
      <c r="C12" s="21" t="s">
        <v>9</v>
      </c>
      <c r="D12" s="22">
        <v>44.091000000000001</v>
      </c>
      <c r="E12" s="23"/>
      <c r="F12" s="24"/>
      <c r="G12" s="25"/>
      <c r="I12" s="21" t="s">
        <v>9</v>
      </c>
      <c r="J12" s="22">
        <v>41.555</v>
      </c>
      <c r="K12" s="23"/>
      <c r="L12" s="24"/>
      <c r="M12" s="25"/>
      <c r="O12" s="21" t="s">
        <v>9</v>
      </c>
      <c r="P12" s="22">
        <v>43.869</v>
      </c>
      <c r="Q12" s="23"/>
      <c r="R12" s="24"/>
      <c r="S12" s="25"/>
      <c r="U12" s="21" t="s">
        <v>9</v>
      </c>
      <c r="V12" s="22">
        <v>48.033999999999999</v>
      </c>
      <c r="W12" s="23"/>
      <c r="X12" s="24"/>
      <c r="Y12" s="25"/>
      <c r="AA12" s="21" t="s">
        <v>9</v>
      </c>
      <c r="AB12" s="22">
        <v>46.11</v>
      </c>
      <c r="AC12" s="23"/>
      <c r="AD12" s="24"/>
      <c r="AE12" s="25"/>
      <c r="AF12" s="4"/>
      <c r="AG12" s="21" t="s">
        <v>9</v>
      </c>
      <c r="AH12" s="22">
        <v>43.582999999999998</v>
      </c>
      <c r="AI12" s="23"/>
      <c r="AJ12" s="24"/>
      <c r="AK12" s="25"/>
      <c r="AM12" s="21" t="s">
        <v>9</v>
      </c>
      <c r="AN12" s="22">
        <v>44.134999999999998</v>
      </c>
      <c r="AO12" s="23"/>
      <c r="AP12" s="24"/>
      <c r="AQ12" s="25"/>
      <c r="AS12" s="21" t="s">
        <v>9</v>
      </c>
      <c r="AT12" s="22">
        <v>45.286000000000001</v>
      </c>
      <c r="AU12" s="23"/>
      <c r="AV12" s="24"/>
      <c r="AW12" s="25"/>
      <c r="AY12" s="21" t="s">
        <v>9</v>
      </c>
      <c r="AZ12" s="22">
        <v>46.11</v>
      </c>
      <c r="BA12" s="23"/>
      <c r="BB12" s="24"/>
      <c r="BC12" s="25"/>
      <c r="BE12" s="186" t="s">
        <v>135</v>
      </c>
    </row>
    <row r="13" spans="1:57" s="6" customFormat="1" x14ac:dyDescent="0.3">
      <c r="B13" s="21" t="s">
        <v>10</v>
      </c>
      <c r="C13" s="21" t="s">
        <v>9</v>
      </c>
      <c r="D13" s="22">
        <v>52.137999999999998</v>
      </c>
      <c r="E13" s="23"/>
      <c r="F13" s="24"/>
      <c r="G13" s="25"/>
      <c r="I13" s="21" t="s">
        <v>9</v>
      </c>
      <c r="J13" s="22">
        <v>49.139000000000003</v>
      </c>
      <c r="K13" s="23"/>
      <c r="L13" s="24"/>
      <c r="M13" s="25"/>
      <c r="N13"/>
      <c r="O13" s="21" t="s">
        <v>9</v>
      </c>
      <c r="P13" s="22">
        <v>51.875</v>
      </c>
      <c r="Q13" s="23"/>
      <c r="R13" s="24"/>
      <c r="S13" s="25"/>
      <c r="U13" s="21" t="s">
        <v>9</v>
      </c>
      <c r="V13" s="22">
        <v>56.8</v>
      </c>
      <c r="W13" s="23"/>
      <c r="X13" s="24"/>
      <c r="Y13" s="25"/>
      <c r="AA13" s="21" t="s">
        <v>9</v>
      </c>
      <c r="AB13" s="22">
        <v>54.524999999999999</v>
      </c>
      <c r="AC13" s="23"/>
      <c r="AD13" s="24"/>
      <c r="AE13" s="25"/>
      <c r="AG13" s="21" t="s">
        <v>9</v>
      </c>
      <c r="AH13" s="22">
        <v>51.537999999999997</v>
      </c>
      <c r="AI13" s="23"/>
      <c r="AJ13" s="24"/>
      <c r="AK13" s="25"/>
      <c r="AL13"/>
      <c r="AM13" s="21" t="s">
        <v>9</v>
      </c>
      <c r="AN13" s="22">
        <v>52.191000000000003</v>
      </c>
      <c r="AO13" s="23"/>
      <c r="AP13" s="24"/>
      <c r="AQ13" s="25"/>
      <c r="AS13" s="21" t="s">
        <v>9</v>
      </c>
      <c r="AT13" s="22">
        <v>53.551000000000002</v>
      </c>
      <c r="AU13" s="23"/>
      <c r="AV13" s="24"/>
      <c r="AW13" s="25"/>
      <c r="AY13" s="21" t="s">
        <v>9</v>
      </c>
      <c r="AZ13" s="22">
        <v>54.524999999999999</v>
      </c>
      <c r="BA13" s="23"/>
      <c r="BB13" s="24"/>
      <c r="BC13" s="25"/>
      <c r="BE13" s="187" t="s">
        <v>136</v>
      </c>
    </row>
    <row r="14" spans="1:57" x14ac:dyDescent="0.3">
      <c r="B14" s="21" t="s">
        <v>11</v>
      </c>
      <c r="C14" s="21" t="s">
        <v>9</v>
      </c>
      <c r="D14" s="22">
        <v>62.286999999999999</v>
      </c>
      <c r="E14" s="23"/>
      <c r="F14" s="24"/>
      <c r="G14" s="25"/>
      <c r="I14" s="21" t="s">
        <v>9</v>
      </c>
      <c r="J14" s="22">
        <v>58.704000000000001</v>
      </c>
      <c r="K14" s="23"/>
      <c r="L14" s="24"/>
      <c r="M14" s="25"/>
      <c r="O14" s="21" t="s">
        <v>9</v>
      </c>
      <c r="P14" s="22">
        <v>61.972999999999999</v>
      </c>
      <c r="Q14" s="23"/>
      <c r="R14" s="24"/>
      <c r="S14" s="25"/>
      <c r="U14" s="21" t="s">
        <v>9</v>
      </c>
      <c r="V14" s="22">
        <v>67.856999999999999</v>
      </c>
      <c r="W14" s="23"/>
      <c r="X14" s="24"/>
      <c r="Y14" s="25"/>
      <c r="AA14" s="21" t="s">
        <v>9</v>
      </c>
      <c r="AB14" s="22">
        <v>65.138999999999996</v>
      </c>
      <c r="AC14" s="23"/>
      <c r="AD14" s="24"/>
      <c r="AE14" s="25"/>
      <c r="AF14" s="4"/>
      <c r="AG14" s="21" t="s">
        <v>9</v>
      </c>
      <c r="AH14" s="22">
        <v>61.57</v>
      </c>
      <c r="AI14" s="23"/>
      <c r="AJ14" s="24"/>
      <c r="AK14" s="25"/>
      <c r="AM14" s="21" t="s">
        <v>9</v>
      </c>
      <c r="AN14" s="22">
        <v>62.35</v>
      </c>
      <c r="AO14" s="23"/>
      <c r="AP14" s="24"/>
      <c r="AQ14" s="25"/>
      <c r="AS14" s="21" t="s">
        <v>9</v>
      </c>
      <c r="AT14" s="22">
        <v>63.975000000000001</v>
      </c>
      <c r="AU14" s="23"/>
      <c r="AV14" s="24"/>
      <c r="AW14" s="25"/>
      <c r="AY14" s="21" t="s">
        <v>9</v>
      </c>
      <c r="AZ14" s="22">
        <v>65.138999999999996</v>
      </c>
      <c r="BA14" s="23"/>
      <c r="BB14" s="24"/>
      <c r="BC14" s="25"/>
      <c r="BE14" s="187" t="s">
        <v>137</v>
      </c>
    </row>
    <row r="15" spans="1:57" x14ac:dyDescent="0.3">
      <c r="B15" s="21" t="s">
        <v>12</v>
      </c>
      <c r="C15" s="21" t="s">
        <v>9</v>
      </c>
      <c r="D15" s="22">
        <v>51.338000000000001</v>
      </c>
      <c r="E15" s="23"/>
      <c r="F15" s="24"/>
      <c r="G15" s="25"/>
      <c r="I15" s="21" t="s">
        <v>9</v>
      </c>
      <c r="J15" s="22">
        <v>48.338999999999999</v>
      </c>
      <c r="K15" s="23"/>
      <c r="L15" s="24"/>
      <c r="M15" s="25"/>
      <c r="O15" s="21" t="s">
        <v>9</v>
      </c>
      <c r="P15" s="22">
        <v>51.075000000000003</v>
      </c>
      <c r="Q15" s="23"/>
      <c r="R15" s="24"/>
      <c r="S15" s="25"/>
      <c r="U15" s="21" t="s">
        <v>9</v>
      </c>
      <c r="V15" s="22">
        <v>56</v>
      </c>
      <c r="W15" s="23"/>
      <c r="X15" s="24"/>
      <c r="Y15" s="25"/>
      <c r="AA15" s="21" t="s">
        <v>9</v>
      </c>
      <c r="AB15" s="22">
        <v>53.725000000000001</v>
      </c>
      <c r="AC15" s="23"/>
      <c r="AD15" s="24"/>
      <c r="AE15" s="25"/>
      <c r="AF15" s="4"/>
      <c r="AG15" s="21" t="s">
        <v>9</v>
      </c>
      <c r="AH15" s="22">
        <v>50.738</v>
      </c>
      <c r="AI15" s="23"/>
      <c r="AJ15" s="24"/>
      <c r="AK15" s="25"/>
      <c r="AM15" s="21" t="s">
        <v>9</v>
      </c>
      <c r="AN15" s="22">
        <v>51.390999999999998</v>
      </c>
      <c r="AO15" s="23"/>
      <c r="AP15" s="24"/>
      <c r="AQ15" s="25"/>
      <c r="AS15" s="21" t="s">
        <v>9</v>
      </c>
      <c r="AT15" s="22">
        <v>52.750999999999998</v>
      </c>
      <c r="AU15" s="23"/>
      <c r="AV15" s="24"/>
      <c r="AW15" s="25"/>
      <c r="AY15" s="21" t="s">
        <v>9</v>
      </c>
      <c r="AZ15" s="22">
        <v>53.725000000000001</v>
      </c>
      <c r="BA15" s="23"/>
      <c r="BB15" s="24"/>
      <c r="BC15" s="25"/>
      <c r="BE15" s="187" t="s">
        <v>138</v>
      </c>
    </row>
    <row r="16" spans="1:57" x14ac:dyDescent="0.3">
      <c r="B16" s="26" t="s">
        <v>13</v>
      </c>
      <c r="C16" s="26" t="s">
        <v>9</v>
      </c>
      <c r="D16" s="27">
        <v>57.360999999999997</v>
      </c>
      <c r="E16" s="28"/>
      <c r="F16" s="29"/>
      <c r="G16" s="228"/>
      <c r="I16" s="26" t="s">
        <v>9</v>
      </c>
      <c r="J16" s="27">
        <v>54.103999999999999</v>
      </c>
      <c r="K16" s="28"/>
      <c r="L16" s="29"/>
      <c r="M16" s="228"/>
      <c r="O16" s="26" t="s">
        <v>9</v>
      </c>
      <c r="P16" s="27">
        <v>56.482999999999997</v>
      </c>
      <c r="Q16" s="28"/>
      <c r="R16" s="29"/>
      <c r="S16" s="228"/>
      <c r="U16" s="26" t="s">
        <v>9</v>
      </c>
      <c r="V16" s="27">
        <v>62.576000000000001</v>
      </c>
      <c r="W16" s="28"/>
      <c r="X16" s="29"/>
      <c r="Y16" s="228"/>
      <c r="AA16" s="26" t="s">
        <v>9</v>
      </c>
      <c r="AB16" s="27">
        <v>61.006999999999998</v>
      </c>
      <c r="AC16" s="28"/>
      <c r="AD16" s="29"/>
      <c r="AE16" s="228"/>
      <c r="AF16" s="4"/>
      <c r="AG16" s="26" t="s">
        <v>9</v>
      </c>
      <c r="AH16" s="27">
        <v>56.527000000000001</v>
      </c>
      <c r="AI16" s="28"/>
      <c r="AJ16" s="29"/>
      <c r="AK16" s="228"/>
      <c r="AM16" s="26" t="s">
        <v>9</v>
      </c>
      <c r="AN16" s="27">
        <v>57.265999999999998</v>
      </c>
      <c r="AO16" s="28"/>
      <c r="AP16" s="29"/>
      <c r="AQ16" s="228"/>
      <c r="AS16" s="26" t="s">
        <v>9</v>
      </c>
      <c r="AT16" s="27">
        <v>58.768999999999998</v>
      </c>
      <c r="AU16" s="28"/>
      <c r="AV16" s="29"/>
      <c r="AW16" s="228"/>
      <c r="AY16" s="26" t="s">
        <v>9</v>
      </c>
      <c r="AZ16" s="27">
        <v>61.006999999999998</v>
      </c>
      <c r="BA16" s="28"/>
      <c r="BB16" s="29"/>
      <c r="BC16" s="228"/>
      <c r="BE16" s="187" t="s">
        <v>139</v>
      </c>
    </row>
    <row r="17" spans="2:57" x14ac:dyDescent="0.3">
      <c r="B17" s="31" t="s">
        <v>13</v>
      </c>
      <c r="C17" s="31" t="s">
        <v>14</v>
      </c>
      <c r="D17" s="32">
        <v>74.043999999999997</v>
      </c>
      <c r="E17" s="28"/>
      <c r="F17" s="29"/>
      <c r="G17" s="228"/>
      <c r="I17" s="31" t="s">
        <v>14</v>
      </c>
      <c r="J17" s="32">
        <v>69.84</v>
      </c>
      <c r="K17" s="28"/>
      <c r="L17" s="29"/>
      <c r="M17" s="228"/>
      <c r="O17" s="31" t="s">
        <v>14</v>
      </c>
      <c r="P17" s="32">
        <v>72.911000000000001</v>
      </c>
      <c r="Q17" s="28"/>
      <c r="R17" s="29"/>
      <c r="S17" s="228"/>
      <c r="U17" s="31" t="s">
        <v>14</v>
      </c>
      <c r="V17" s="32">
        <v>80.775999999999996</v>
      </c>
      <c r="W17" s="28"/>
      <c r="X17" s="29"/>
      <c r="Y17" s="228"/>
      <c r="AA17" s="31" t="s">
        <v>14</v>
      </c>
      <c r="AB17" s="32">
        <v>78.75</v>
      </c>
      <c r="AC17" s="28"/>
      <c r="AD17" s="29"/>
      <c r="AE17" s="228"/>
      <c r="AF17" s="4"/>
      <c r="AG17" s="31" t="s">
        <v>14</v>
      </c>
      <c r="AH17" s="32">
        <v>72.968000000000004</v>
      </c>
      <c r="AI17" s="28"/>
      <c r="AJ17" s="29"/>
      <c r="AK17" s="228"/>
      <c r="AM17" s="31" t="s">
        <v>14</v>
      </c>
      <c r="AN17" s="32">
        <v>73.921000000000006</v>
      </c>
      <c r="AO17" s="28"/>
      <c r="AP17" s="29"/>
      <c r="AQ17" s="228"/>
      <c r="AS17" s="31" t="s">
        <v>14</v>
      </c>
      <c r="AT17" s="32">
        <v>75.861000000000004</v>
      </c>
      <c r="AU17" s="28"/>
      <c r="AV17" s="29"/>
      <c r="AW17" s="228"/>
      <c r="AY17" s="31" t="s">
        <v>14</v>
      </c>
      <c r="AZ17" s="32">
        <v>78.75</v>
      </c>
      <c r="BA17" s="28"/>
      <c r="BB17" s="29"/>
      <c r="BC17" s="228"/>
      <c r="BE17" s="187" t="s">
        <v>139</v>
      </c>
    </row>
    <row r="18" spans="2:57" x14ac:dyDescent="0.3">
      <c r="B18" s="33" t="s">
        <v>13</v>
      </c>
      <c r="C18" s="33" t="s">
        <v>15</v>
      </c>
      <c r="D18" s="34"/>
      <c r="E18" s="35">
        <v>100</v>
      </c>
      <c r="F18" s="36">
        <v>0.1086</v>
      </c>
      <c r="G18" s="229">
        <v>57.852499999999999</v>
      </c>
      <c r="I18" s="33" t="s">
        <v>15</v>
      </c>
      <c r="J18" s="34"/>
      <c r="K18" s="35">
        <v>100</v>
      </c>
      <c r="L18" s="36">
        <v>0.1024</v>
      </c>
      <c r="M18" s="229">
        <v>54.572800000000001</v>
      </c>
      <c r="O18" s="33" t="s">
        <v>15</v>
      </c>
      <c r="P18" s="34"/>
      <c r="Q18" s="35">
        <v>100</v>
      </c>
      <c r="R18" s="36">
        <v>0.1069</v>
      </c>
      <c r="S18" s="229">
        <v>56.9726</v>
      </c>
      <c r="U18" s="33" t="s">
        <v>15</v>
      </c>
      <c r="V18" s="34"/>
      <c r="W18" s="35">
        <v>100</v>
      </c>
      <c r="X18" s="36">
        <v>0.11849999999999999</v>
      </c>
      <c r="Y18" s="229">
        <v>63.108499999999999</v>
      </c>
      <c r="AA18" s="33" t="s">
        <v>15</v>
      </c>
      <c r="AB18" s="34"/>
      <c r="AC18" s="35">
        <v>100</v>
      </c>
      <c r="AD18" s="36">
        <v>0.11550000000000001</v>
      </c>
      <c r="AE18" s="229">
        <v>61.529899999999998</v>
      </c>
      <c r="AF18" s="4"/>
      <c r="AG18" s="33" t="s">
        <v>15</v>
      </c>
      <c r="AH18" s="34"/>
      <c r="AI18" s="35">
        <v>100</v>
      </c>
      <c r="AJ18" s="36">
        <v>0.107</v>
      </c>
      <c r="AK18" s="229">
        <v>57.015099999999997</v>
      </c>
      <c r="AM18" s="33" t="s">
        <v>15</v>
      </c>
      <c r="AN18" s="34"/>
      <c r="AO18" s="35">
        <v>100</v>
      </c>
      <c r="AP18" s="36">
        <v>0.1084</v>
      </c>
      <c r="AQ18" s="229">
        <v>57.759700000000002</v>
      </c>
      <c r="AS18" s="33" t="s">
        <v>15</v>
      </c>
      <c r="AT18" s="34"/>
      <c r="AU18" s="35">
        <v>100</v>
      </c>
      <c r="AV18" s="36">
        <v>0.1113</v>
      </c>
      <c r="AW18" s="229">
        <v>59.267200000000003</v>
      </c>
      <c r="AY18" s="33" t="s">
        <v>15</v>
      </c>
      <c r="AZ18" s="34"/>
      <c r="BA18" s="35">
        <v>100</v>
      </c>
      <c r="BB18" s="36">
        <v>0.11550000000000001</v>
      </c>
      <c r="BC18" s="229">
        <v>61.529899999999998</v>
      </c>
      <c r="BE18" s="187" t="s">
        <v>139</v>
      </c>
    </row>
    <row r="19" spans="2:57" x14ac:dyDescent="0.3">
      <c r="B19" s="26" t="s">
        <v>16</v>
      </c>
      <c r="C19" s="26" t="s">
        <v>9</v>
      </c>
      <c r="D19" s="27">
        <v>63.616999999999997</v>
      </c>
      <c r="E19" s="28"/>
      <c r="F19" s="29"/>
      <c r="G19" s="228"/>
      <c r="I19" s="26" t="s">
        <v>9</v>
      </c>
      <c r="J19" s="27">
        <v>60.005000000000003</v>
      </c>
      <c r="K19" s="28"/>
      <c r="L19" s="29"/>
      <c r="M19" s="228"/>
      <c r="O19" s="26" t="s">
        <v>9</v>
      </c>
      <c r="P19" s="27">
        <v>62.643000000000001</v>
      </c>
      <c r="Q19" s="28"/>
      <c r="R19" s="29"/>
      <c r="S19" s="228"/>
      <c r="U19" s="26" t="s">
        <v>9</v>
      </c>
      <c r="V19" s="27">
        <v>69.400999999999996</v>
      </c>
      <c r="W19" s="28"/>
      <c r="X19" s="29"/>
      <c r="Y19" s="228"/>
      <c r="AA19" s="26" t="s">
        <v>9</v>
      </c>
      <c r="AB19" s="27">
        <v>67.66</v>
      </c>
      <c r="AC19" s="28"/>
      <c r="AD19" s="29"/>
      <c r="AE19" s="228"/>
      <c r="AF19" s="4"/>
      <c r="AG19" s="26" t="s">
        <v>9</v>
      </c>
      <c r="AH19" s="27">
        <v>62.692999999999998</v>
      </c>
      <c r="AI19" s="28"/>
      <c r="AJ19" s="29"/>
      <c r="AK19" s="228"/>
      <c r="AM19" s="26" t="s">
        <v>9</v>
      </c>
      <c r="AN19" s="27">
        <v>63.512</v>
      </c>
      <c r="AO19" s="28"/>
      <c r="AP19" s="29"/>
      <c r="AQ19" s="228"/>
      <c r="AS19" s="26" t="s">
        <v>9</v>
      </c>
      <c r="AT19" s="27">
        <v>65.177999999999997</v>
      </c>
      <c r="AU19" s="28"/>
      <c r="AV19" s="29"/>
      <c r="AW19" s="228"/>
      <c r="AY19" s="26" t="s">
        <v>9</v>
      </c>
      <c r="AZ19" s="27">
        <v>67.66</v>
      </c>
      <c r="BA19" s="28"/>
      <c r="BB19" s="29"/>
      <c r="BC19" s="228"/>
      <c r="BE19" s="187" t="s">
        <v>140</v>
      </c>
    </row>
    <row r="20" spans="2:57" x14ac:dyDescent="0.3">
      <c r="B20" s="31" t="s">
        <v>16</v>
      </c>
      <c r="C20" s="31" t="s">
        <v>14</v>
      </c>
      <c r="D20" s="32">
        <v>81.897000000000006</v>
      </c>
      <c r="E20" s="28"/>
      <c r="F20" s="29"/>
      <c r="G20" s="228"/>
      <c r="I20" s="31" t="s">
        <v>14</v>
      </c>
      <c r="J20" s="32">
        <v>77.247</v>
      </c>
      <c r="K20" s="28"/>
      <c r="L20" s="29"/>
      <c r="M20" s="228"/>
      <c r="O20" s="31" t="s">
        <v>14</v>
      </c>
      <c r="P20" s="32">
        <v>80.643000000000001</v>
      </c>
      <c r="Q20" s="28"/>
      <c r="R20" s="29"/>
      <c r="S20" s="228"/>
      <c r="U20" s="31" t="s">
        <v>14</v>
      </c>
      <c r="V20" s="32">
        <v>89.343000000000004</v>
      </c>
      <c r="W20" s="28"/>
      <c r="X20" s="29"/>
      <c r="Y20" s="228"/>
      <c r="AA20" s="31" t="s">
        <v>14</v>
      </c>
      <c r="AB20" s="32">
        <v>87.102000000000004</v>
      </c>
      <c r="AC20" s="28"/>
      <c r="AD20" s="29"/>
      <c r="AE20" s="228"/>
      <c r="AF20" s="4"/>
      <c r="AG20" s="31" t="s">
        <v>14</v>
      </c>
      <c r="AH20" s="32">
        <v>80.706999999999994</v>
      </c>
      <c r="AI20" s="28"/>
      <c r="AJ20" s="29"/>
      <c r="AK20" s="228"/>
      <c r="AM20" s="31" t="s">
        <v>14</v>
      </c>
      <c r="AN20" s="32">
        <v>81.760999999999996</v>
      </c>
      <c r="AO20" s="28"/>
      <c r="AP20" s="29"/>
      <c r="AQ20" s="228"/>
      <c r="AS20" s="31" t="s">
        <v>14</v>
      </c>
      <c r="AT20" s="32">
        <v>83.906999999999996</v>
      </c>
      <c r="AU20" s="28"/>
      <c r="AV20" s="29"/>
      <c r="AW20" s="228"/>
      <c r="AY20" s="31" t="s">
        <v>14</v>
      </c>
      <c r="AZ20" s="32">
        <v>87.102000000000004</v>
      </c>
      <c r="BA20" s="28"/>
      <c r="BB20" s="29"/>
      <c r="BC20" s="228"/>
      <c r="BE20" s="187" t="s">
        <v>140</v>
      </c>
    </row>
    <row r="21" spans="2:57" x14ac:dyDescent="0.3">
      <c r="B21" s="33" t="s">
        <v>16</v>
      </c>
      <c r="C21" s="33" t="s">
        <v>15</v>
      </c>
      <c r="D21" s="34"/>
      <c r="E21" s="35">
        <v>100</v>
      </c>
      <c r="F21" s="36">
        <v>0.13780000000000001</v>
      </c>
      <c r="G21" s="229">
        <v>61.299500000000002</v>
      </c>
      <c r="I21" s="33" t="s">
        <v>15</v>
      </c>
      <c r="J21" s="34"/>
      <c r="K21" s="35">
        <v>100</v>
      </c>
      <c r="L21" s="36">
        <v>0.13</v>
      </c>
      <c r="M21" s="229">
        <v>57.815300000000001</v>
      </c>
      <c r="O21" s="33" t="s">
        <v>15</v>
      </c>
      <c r="P21" s="34"/>
      <c r="Q21" s="35">
        <v>100</v>
      </c>
      <c r="R21" s="36">
        <v>0.13569999999999999</v>
      </c>
      <c r="S21" s="229">
        <v>60.359699999999997</v>
      </c>
      <c r="U21" s="33" t="s">
        <v>15</v>
      </c>
      <c r="V21" s="34"/>
      <c r="W21" s="35">
        <v>100</v>
      </c>
      <c r="X21" s="36">
        <v>0.15029999999999999</v>
      </c>
      <c r="Y21" s="229">
        <v>66.877099999999999</v>
      </c>
      <c r="AA21" s="33" t="s">
        <v>15</v>
      </c>
      <c r="AB21" s="34"/>
      <c r="AC21" s="35">
        <v>100</v>
      </c>
      <c r="AD21" s="36">
        <v>0.14660000000000001</v>
      </c>
      <c r="AE21" s="229">
        <v>65.189300000000003</v>
      </c>
      <c r="AF21" s="4"/>
      <c r="AG21" s="33" t="s">
        <v>15</v>
      </c>
      <c r="AH21" s="34"/>
      <c r="AI21" s="35">
        <v>100</v>
      </c>
      <c r="AJ21" s="36">
        <v>0.1358</v>
      </c>
      <c r="AK21" s="229">
        <v>60.4084</v>
      </c>
      <c r="AM21" s="33" t="s">
        <v>15</v>
      </c>
      <c r="AN21" s="34"/>
      <c r="AO21" s="35">
        <v>100</v>
      </c>
      <c r="AP21" s="36">
        <v>0.1376</v>
      </c>
      <c r="AQ21" s="229">
        <v>61.1937</v>
      </c>
      <c r="AS21" s="33" t="s">
        <v>15</v>
      </c>
      <c r="AT21" s="34"/>
      <c r="AU21" s="35">
        <v>100</v>
      </c>
      <c r="AV21" s="36">
        <v>0.14119999999999999</v>
      </c>
      <c r="AW21" s="229">
        <v>62.801299999999998</v>
      </c>
      <c r="AY21" s="33" t="s">
        <v>15</v>
      </c>
      <c r="AZ21" s="34"/>
      <c r="BA21" s="35">
        <v>100</v>
      </c>
      <c r="BB21" s="36">
        <v>0.14660000000000001</v>
      </c>
      <c r="BC21" s="229">
        <v>65.189300000000003</v>
      </c>
      <c r="BE21" s="187" t="s">
        <v>140</v>
      </c>
    </row>
    <row r="22" spans="2:57" x14ac:dyDescent="0.3">
      <c r="B22" s="38"/>
      <c r="C22" s="39"/>
      <c r="D22" s="40"/>
      <c r="E22" s="41"/>
      <c r="F22" s="42"/>
      <c r="G22" s="42"/>
      <c r="J22" s="43"/>
      <c r="K22" s="44"/>
      <c r="L22" s="45"/>
      <c r="M22" s="45"/>
      <c r="P22" s="43"/>
      <c r="Q22" s="44"/>
      <c r="R22" s="45"/>
      <c r="S22" s="45"/>
      <c r="V22" s="43"/>
      <c r="W22" s="44"/>
      <c r="X22" s="45"/>
      <c r="Y22" s="45"/>
      <c r="AB22" s="43"/>
      <c r="AC22" s="44"/>
      <c r="AD22" s="45"/>
      <c r="AE22" s="45"/>
      <c r="AF22" s="4"/>
      <c r="AH22" s="43"/>
      <c r="AI22" s="44"/>
      <c r="AJ22" s="45"/>
      <c r="AK22" s="45"/>
      <c r="AN22" s="43"/>
      <c r="AO22" s="44"/>
      <c r="AP22" s="45"/>
      <c r="AQ22" s="45"/>
      <c r="AT22" s="43"/>
      <c r="AU22" s="44"/>
      <c r="AV22" s="45"/>
      <c r="AW22" s="45"/>
      <c r="AZ22" s="43"/>
      <c r="BA22" s="44"/>
      <c r="BB22" s="45"/>
      <c r="BC22" s="45"/>
      <c r="BE22" s="186"/>
    </row>
    <row r="23" spans="2:57" x14ac:dyDescent="0.3">
      <c r="B23" s="231" t="s">
        <v>17</v>
      </c>
      <c r="C23" s="232"/>
      <c r="D23" s="232"/>
      <c r="E23" s="232"/>
      <c r="F23" s="232"/>
      <c r="G23" s="233"/>
      <c r="J23" s="4"/>
      <c r="K23" s="4"/>
      <c r="L23" s="4"/>
      <c r="M23" s="4"/>
      <c r="P23" s="4"/>
      <c r="Q23" s="4"/>
      <c r="R23" s="4"/>
      <c r="S23" s="4"/>
      <c r="V23" s="4"/>
      <c r="W23" s="4"/>
      <c r="X23" s="4"/>
      <c r="Y23" s="4"/>
      <c r="AB23" s="4"/>
      <c r="AC23" s="4"/>
      <c r="AD23" s="4"/>
      <c r="AE23" s="4"/>
      <c r="AF23" s="4"/>
      <c r="AH23" s="4"/>
      <c r="AI23" s="4"/>
      <c r="AJ23" s="4"/>
      <c r="AK23" s="4"/>
      <c r="AN23" s="4"/>
      <c r="AO23" s="4"/>
      <c r="AP23" s="4"/>
      <c r="AQ23" s="4"/>
      <c r="AT23" s="4"/>
      <c r="AU23" s="4"/>
      <c r="AV23" s="4"/>
      <c r="AW23" s="4"/>
      <c r="AZ23" s="4"/>
      <c r="BA23" s="4"/>
      <c r="BB23" s="4"/>
      <c r="BC23" s="4"/>
      <c r="BE23" s="186"/>
    </row>
    <row r="24" spans="2:57" x14ac:dyDescent="0.3">
      <c r="B24" s="21" t="s">
        <v>18</v>
      </c>
      <c r="C24" s="21" t="s">
        <v>9</v>
      </c>
      <c r="D24" s="22">
        <v>21.061</v>
      </c>
      <c r="E24" s="23"/>
      <c r="F24" s="24"/>
      <c r="G24" s="25"/>
      <c r="I24" s="21" t="s">
        <v>9</v>
      </c>
      <c r="J24" s="22">
        <v>18.524999999999999</v>
      </c>
      <c r="K24" s="23"/>
      <c r="L24" s="24"/>
      <c r="M24" s="25"/>
      <c r="O24" s="21" t="s">
        <v>9</v>
      </c>
      <c r="P24" s="22">
        <v>20.838999999999999</v>
      </c>
      <c r="Q24" s="23"/>
      <c r="R24" s="24"/>
      <c r="S24" s="25"/>
      <c r="U24" s="21" t="s">
        <v>9</v>
      </c>
      <c r="V24" s="22">
        <v>25.004000000000001</v>
      </c>
      <c r="W24" s="23"/>
      <c r="X24" s="24"/>
      <c r="Y24" s="25"/>
      <c r="AA24" s="21" t="s">
        <v>9</v>
      </c>
      <c r="AB24" s="22">
        <v>23.08</v>
      </c>
      <c r="AC24" s="23"/>
      <c r="AD24" s="24"/>
      <c r="AE24" s="25"/>
      <c r="AF24" s="4"/>
      <c r="AG24" s="21" t="s">
        <v>9</v>
      </c>
      <c r="AH24" s="22">
        <v>20.553000000000001</v>
      </c>
      <c r="AI24" s="23"/>
      <c r="AJ24" s="24"/>
      <c r="AK24" s="25"/>
      <c r="AM24" s="21" t="s">
        <v>9</v>
      </c>
      <c r="AN24" s="22">
        <v>21.105</v>
      </c>
      <c r="AO24" s="23"/>
      <c r="AP24" s="24"/>
      <c r="AQ24" s="25"/>
      <c r="AS24" s="21" t="s">
        <v>9</v>
      </c>
      <c r="AT24" s="22">
        <v>22.256</v>
      </c>
      <c r="AU24" s="23"/>
      <c r="AV24" s="24"/>
      <c r="AW24" s="25"/>
      <c r="AY24" s="21" t="s">
        <v>9</v>
      </c>
      <c r="AZ24" s="22">
        <v>23.08</v>
      </c>
      <c r="BA24" s="23"/>
      <c r="BB24" s="24"/>
      <c r="BC24" s="25"/>
      <c r="BE24" s="188" t="s">
        <v>141</v>
      </c>
    </row>
    <row r="25" spans="2:57" s="6" customFormat="1" x14ac:dyDescent="0.3">
      <c r="B25" s="21" t="s">
        <v>19</v>
      </c>
      <c r="C25" s="21" t="s">
        <v>9</v>
      </c>
      <c r="D25" s="22">
        <v>19.061</v>
      </c>
      <c r="E25" s="23"/>
      <c r="F25" s="24"/>
      <c r="G25" s="25"/>
      <c r="I25" s="21" t="s">
        <v>9</v>
      </c>
      <c r="J25" s="22">
        <v>16.524999999999999</v>
      </c>
      <c r="K25" s="23"/>
      <c r="L25" s="24"/>
      <c r="M25" s="25"/>
      <c r="N25"/>
      <c r="O25" s="21" t="s">
        <v>9</v>
      </c>
      <c r="P25" s="22">
        <v>18.838999999999999</v>
      </c>
      <c r="Q25" s="23"/>
      <c r="R25" s="24"/>
      <c r="S25" s="25"/>
      <c r="U25" s="21" t="s">
        <v>9</v>
      </c>
      <c r="V25" s="22">
        <v>23.004000000000001</v>
      </c>
      <c r="W25" s="23"/>
      <c r="X25" s="24"/>
      <c r="Y25" s="25"/>
      <c r="AA25" s="21" t="s">
        <v>9</v>
      </c>
      <c r="AB25" s="22">
        <v>21.08</v>
      </c>
      <c r="AC25" s="23"/>
      <c r="AD25" s="24"/>
      <c r="AE25" s="25"/>
      <c r="AG25" s="21" t="s">
        <v>9</v>
      </c>
      <c r="AH25" s="22">
        <v>18.553000000000001</v>
      </c>
      <c r="AI25" s="23"/>
      <c r="AJ25" s="24"/>
      <c r="AK25" s="25"/>
      <c r="AL25"/>
      <c r="AM25" s="21" t="s">
        <v>9</v>
      </c>
      <c r="AN25" s="22">
        <v>19.105</v>
      </c>
      <c r="AO25" s="23"/>
      <c r="AP25" s="24"/>
      <c r="AQ25" s="25"/>
      <c r="AS25" s="21" t="s">
        <v>9</v>
      </c>
      <c r="AT25" s="22">
        <v>20.256</v>
      </c>
      <c r="AU25" s="23"/>
      <c r="AV25" s="24"/>
      <c r="AW25" s="25"/>
      <c r="AY25" s="21" t="s">
        <v>9</v>
      </c>
      <c r="AZ25" s="22">
        <v>21.08</v>
      </c>
      <c r="BA25" s="23"/>
      <c r="BB25" s="24"/>
      <c r="BC25" s="25"/>
      <c r="BE25" s="188" t="s">
        <v>142</v>
      </c>
    </row>
    <row r="26" spans="2:57" s="6" customFormat="1" x14ac:dyDescent="0.3">
      <c r="B26" s="189" t="s">
        <v>143</v>
      </c>
      <c r="C26" s="21" t="s">
        <v>9</v>
      </c>
      <c r="D26" s="22">
        <v>20.684000000000001</v>
      </c>
      <c r="E26" s="190"/>
      <c r="F26" s="24"/>
      <c r="G26" s="25"/>
      <c r="I26" s="21" t="s">
        <v>9</v>
      </c>
      <c r="J26" s="22">
        <v>18.148</v>
      </c>
      <c r="K26" s="190"/>
      <c r="L26" s="24"/>
      <c r="M26" s="25"/>
      <c r="N26"/>
      <c r="O26" s="21" t="s">
        <v>9</v>
      </c>
      <c r="P26" s="22">
        <v>20.462</v>
      </c>
      <c r="Q26" s="190"/>
      <c r="R26" s="24"/>
      <c r="S26" s="25"/>
      <c r="U26" s="21" t="s">
        <v>9</v>
      </c>
      <c r="V26" s="22">
        <v>24.626999999999999</v>
      </c>
      <c r="W26" s="190"/>
      <c r="X26" s="24"/>
      <c r="Y26" s="25"/>
      <c r="AA26" s="21" t="s">
        <v>9</v>
      </c>
      <c r="AB26" s="22">
        <v>22.702999999999999</v>
      </c>
      <c r="AC26" s="190"/>
      <c r="AD26" s="24"/>
      <c r="AE26" s="25"/>
      <c r="AG26" s="21" t="s">
        <v>9</v>
      </c>
      <c r="AH26" s="22">
        <v>20.175999999999998</v>
      </c>
      <c r="AI26" s="190"/>
      <c r="AJ26" s="24"/>
      <c r="AK26" s="25"/>
      <c r="AL26"/>
      <c r="AM26" s="21" t="s">
        <v>9</v>
      </c>
      <c r="AN26" s="22">
        <v>20.728000000000002</v>
      </c>
      <c r="AO26" s="190"/>
      <c r="AP26" s="24"/>
      <c r="AQ26" s="25"/>
      <c r="AS26" s="21" t="s">
        <v>9</v>
      </c>
      <c r="AT26" s="22">
        <v>21.879000000000001</v>
      </c>
      <c r="AU26" s="190"/>
      <c r="AV26" s="24"/>
      <c r="AW26" s="25"/>
      <c r="AY26" s="21" t="s">
        <v>9</v>
      </c>
      <c r="AZ26" s="22">
        <v>22.702999999999999</v>
      </c>
      <c r="BA26" s="190"/>
      <c r="BB26" s="24"/>
      <c r="BC26" s="25"/>
      <c r="BE26" s="188" t="s">
        <v>144</v>
      </c>
    </row>
    <row r="27" spans="2:57" x14ac:dyDescent="0.3">
      <c r="B27" s="21" t="s">
        <v>20</v>
      </c>
      <c r="C27" s="21" t="s">
        <v>9</v>
      </c>
      <c r="D27" s="22">
        <v>24.636999999999997</v>
      </c>
      <c r="E27" s="23"/>
      <c r="F27" s="24"/>
      <c r="G27" s="25"/>
      <c r="I27" s="21" t="s">
        <v>9</v>
      </c>
      <c r="J27" s="22">
        <v>21.638000000000002</v>
      </c>
      <c r="K27" s="23"/>
      <c r="L27" s="24"/>
      <c r="M27" s="25"/>
      <c r="O27" s="21" t="s">
        <v>9</v>
      </c>
      <c r="P27" s="22">
        <v>24.373999999999999</v>
      </c>
      <c r="Q27" s="23"/>
      <c r="R27" s="24"/>
      <c r="S27" s="25"/>
      <c r="U27" s="21" t="s">
        <v>9</v>
      </c>
      <c r="V27" s="22">
        <v>29.298999999999999</v>
      </c>
      <c r="W27" s="23"/>
      <c r="X27" s="24"/>
      <c r="Y27" s="25"/>
      <c r="AA27" s="21" t="s">
        <v>9</v>
      </c>
      <c r="AB27" s="22">
        <v>27.024000000000001</v>
      </c>
      <c r="AC27" s="23"/>
      <c r="AD27" s="24"/>
      <c r="AE27" s="25"/>
      <c r="AF27" s="4"/>
      <c r="AG27" s="21" t="s">
        <v>9</v>
      </c>
      <c r="AH27" s="22">
        <v>24.036999999999999</v>
      </c>
      <c r="AI27" s="23"/>
      <c r="AJ27" s="24"/>
      <c r="AK27" s="25"/>
      <c r="AM27" s="21" t="s">
        <v>9</v>
      </c>
      <c r="AN27" s="22">
        <v>24.69</v>
      </c>
      <c r="AO27" s="23"/>
      <c r="AP27" s="24"/>
      <c r="AQ27" s="25"/>
      <c r="AS27" s="21" t="s">
        <v>9</v>
      </c>
      <c r="AT27" s="22">
        <v>26.05</v>
      </c>
      <c r="AU27" s="23"/>
      <c r="AV27" s="24"/>
      <c r="AW27" s="25"/>
      <c r="AY27" s="21" t="s">
        <v>9</v>
      </c>
      <c r="AZ27" s="22">
        <v>27.024000000000001</v>
      </c>
      <c r="BA27" s="23"/>
      <c r="BB27" s="24"/>
      <c r="BC27" s="25"/>
      <c r="BE27" s="188" t="s">
        <v>145</v>
      </c>
    </row>
    <row r="28" spans="2:57" s="6" customFormat="1" x14ac:dyDescent="0.3">
      <c r="B28" s="21" t="s">
        <v>21</v>
      </c>
      <c r="C28" s="21" t="s">
        <v>9</v>
      </c>
      <c r="D28" s="22">
        <v>22.636999999999997</v>
      </c>
      <c r="E28" s="23"/>
      <c r="F28" s="24"/>
      <c r="G28" s="25"/>
      <c r="I28" s="21" t="s">
        <v>9</v>
      </c>
      <c r="J28" s="22">
        <v>19.638000000000002</v>
      </c>
      <c r="K28" s="23"/>
      <c r="L28" s="24"/>
      <c r="M28" s="25"/>
      <c r="N28"/>
      <c r="O28" s="21" t="s">
        <v>9</v>
      </c>
      <c r="P28" s="22">
        <v>22.373999999999999</v>
      </c>
      <c r="Q28" s="23"/>
      <c r="R28" s="24"/>
      <c r="S28" s="25"/>
      <c r="U28" s="21" t="s">
        <v>9</v>
      </c>
      <c r="V28" s="22">
        <v>27.298999999999999</v>
      </c>
      <c r="W28" s="23"/>
      <c r="X28" s="24"/>
      <c r="Y28" s="25"/>
      <c r="AA28" s="21" t="s">
        <v>9</v>
      </c>
      <c r="AB28" s="22">
        <v>25.024000000000001</v>
      </c>
      <c r="AC28" s="23"/>
      <c r="AD28" s="24"/>
      <c r="AE28" s="25"/>
      <c r="AG28" s="21" t="s">
        <v>9</v>
      </c>
      <c r="AH28" s="22">
        <v>22.036999999999999</v>
      </c>
      <c r="AI28" s="23"/>
      <c r="AJ28" s="24"/>
      <c r="AK28" s="25"/>
      <c r="AL28"/>
      <c r="AM28" s="21" t="s">
        <v>9</v>
      </c>
      <c r="AN28" s="22">
        <v>22.69</v>
      </c>
      <c r="AO28" s="23"/>
      <c r="AP28" s="24"/>
      <c r="AQ28" s="25"/>
      <c r="AS28" s="21" t="s">
        <v>9</v>
      </c>
      <c r="AT28" s="22">
        <v>24.05</v>
      </c>
      <c r="AU28" s="23"/>
      <c r="AV28" s="24"/>
      <c r="AW28" s="25"/>
      <c r="AY28" s="21" t="s">
        <v>9</v>
      </c>
      <c r="AZ28" s="22">
        <v>25.024000000000001</v>
      </c>
      <c r="BA28" s="23"/>
      <c r="BB28" s="24"/>
      <c r="BC28" s="25"/>
      <c r="BE28" s="188" t="s">
        <v>146</v>
      </c>
    </row>
    <row r="29" spans="2:57" x14ac:dyDescent="0.3">
      <c r="B29" s="21" t="s">
        <v>22</v>
      </c>
      <c r="C29" s="21" t="s">
        <v>9</v>
      </c>
      <c r="D29" s="22">
        <v>30.794</v>
      </c>
      <c r="E29" s="23"/>
      <c r="F29" s="24"/>
      <c r="G29" s="25"/>
      <c r="I29" s="21" t="s">
        <v>9</v>
      </c>
      <c r="J29" s="22">
        <v>27.210999999999999</v>
      </c>
      <c r="K29" s="23"/>
      <c r="L29" s="24"/>
      <c r="M29" s="25"/>
      <c r="O29" s="21" t="s">
        <v>9</v>
      </c>
      <c r="P29" s="22">
        <v>30.48</v>
      </c>
      <c r="Q29" s="23"/>
      <c r="R29" s="24"/>
      <c r="S29" s="25"/>
      <c r="U29" s="21" t="s">
        <v>9</v>
      </c>
      <c r="V29" s="22">
        <v>36.363999999999997</v>
      </c>
      <c r="W29" s="23"/>
      <c r="X29" s="24"/>
      <c r="Y29" s="25"/>
      <c r="AA29" s="21" t="s">
        <v>9</v>
      </c>
      <c r="AB29" s="22">
        <v>33.646000000000001</v>
      </c>
      <c r="AC29" s="23"/>
      <c r="AD29" s="24"/>
      <c r="AE29" s="25"/>
      <c r="AF29" s="4"/>
      <c r="AG29" s="21" t="s">
        <v>9</v>
      </c>
      <c r="AH29" s="22">
        <v>30.077000000000002</v>
      </c>
      <c r="AI29" s="23"/>
      <c r="AJ29" s="24"/>
      <c r="AK29" s="25"/>
      <c r="AM29" s="21" t="s">
        <v>9</v>
      </c>
      <c r="AN29" s="22">
        <v>30.856999999999999</v>
      </c>
      <c r="AO29" s="23"/>
      <c r="AP29" s="24"/>
      <c r="AQ29" s="25"/>
      <c r="AS29" s="21" t="s">
        <v>9</v>
      </c>
      <c r="AT29" s="22">
        <v>32.481999999999999</v>
      </c>
      <c r="AU29" s="23"/>
      <c r="AV29" s="24"/>
      <c r="AW29" s="25"/>
      <c r="AY29" s="21" t="s">
        <v>9</v>
      </c>
      <c r="AZ29" s="22">
        <v>33.646000000000001</v>
      </c>
      <c r="BA29" s="23"/>
      <c r="BB29" s="24"/>
      <c r="BC29" s="25"/>
      <c r="BE29" s="188" t="s">
        <v>147</v>
      </c>
    </row>
    <row r="30" spans="2:57" x14ac:dyDescent="0.3">
      <c r="B30" s="189" t="s">
        <v>148</v>
      </c>
      <c r="C30" s="26" t="s">
        <v>9</v>
      </c>
      <c r="D30" s="27">
        <v>24.252999999999997</v>
      </c>
      <c r="E30" s="190"/>
      <c r="F30" s="24"/>
      <c r="G30" s="25"/>
      <c r="I30" s="26" t="s">
        <v>9</v>
      </c>
      <c r="J30" s="27">
        <v>21.254000000000001</v>
      </c>
      <c r="K30" s="190"/>
      <c r="L30" s="24"/>
      <c r="M30" s="25"/>
      <c r="O30" s="26" t="s">
        <v>9</v>
      </c>
      <c r="P30" s="27">
        <v>23.99</v>
      </c>
      <c r="Q30" s="190"/>
      <c r="R30" s="24"/>
      <c r="S30" s="25"/>
      <c r="U30" s="26" t="s">
        <v>9</v>
      </c>
      <c r="V30" s="27">
        <v>28.914999999999999</v>
      </c>
      <c r="W30" s="190"/>
      <c r="X30" s="24"/>
      <c r="Y30" s="25"/>
      <c r="AA30" s="26" t="s">
        <v>9</v>
      </c>
      <c r="AB30" s="27">
        <v>26.64</v>
      </c>
      <c r="AC30" s="190"/>
      <c r="AD30" s="24"/>
      <c r="AE30" s="25"/>
      <c r="AF30" s="4"/>
      <c r="AG30" s="26" t="s">
        <v>9</v>
      </c>
      <c r="AH30" s="27">
        <v>23.652999999999999</v>
      </c>
      <c r="AI30" s="190"/>
      <c r="AJ30" s="24"/>
      <c r="AK30" s="25"/>
      <c r="AM30" s="26" t="s">
        <v>9</v>
      </c>
      <c r="AN30" s="27">
        <v>24.306000000000001</v>
      </c>
      <c r="AO30" s="190"/>
      <c r="AP30" s="24"/>
      <c r="AQ30" s="25"/>
      <c r="AS30" s="26" t="s">
        <v>9</v>
      </c>
      <c r="AT30" s="27">
        <v>25.666</v>
      </c>
      <c r="AU30" s="190"/>
      <c r="AV30" s="24"/>
      <c r="AW30" s="25"/>
      <c r="AY30" s="26" t="s">
        <v>9</v>
      </c>
      <c r="AZ30" s="27">
        <v>26.64</v>
      </c>
      <c r="BA30" s="190"/>
      <c r="BB30" s="24"/>
      <c r="BC30" s="25"/>
      <c r="BE30" s="187" t="s">
        <v>149</v>
      </c>
    </row>
    <row r="31" spans="2:57" x14ac:dyDescent="0.3">
      <c r="B31" s="189" t="s">
        <v>125</v>
      </c>
      <c r="C31" s="26" t="s">
        <v>9</v>
      </c>
      <c r="D31" s="27">
        <v>30.417999999999999</v>
      </c>
      <c r="E31" s="191"/>
      <c r="F31" s="24"/>
      <c r="G31" s="25"/>
      <c r="I31" s="26" t="s">
        <v>9</v>
      </c>
      <c r="J31" s="27">
        <v>26.835000000000001</v>
      </c>
      <c r="K31" s="191"/>
      <c r="L31" s="24"/>
      <c r="M31" s="25"/>
      <c r="O31" s="26" t="s">
        <v>9</v>
      </c>
      <c r="P31" s="27">
        <v>30.103999999999999</v>
      </c>
      <c r="Q31" s="191"/>
      <c r="R31" s="24"/>
      <c r="S31" s="25"/>
      <c r="U31" s="26" t="s">
        <v>9</v>
      </c>
      <c r="V31" s="27">
        <v>35.988</v>
      </c>
      <c r="W31" s="191"/>
      <c r="X31" s="24"/>
      <c r="Y31" s="25"/>
      <c r="AA31" s="26" t="s">
        <v>9</v>
      </c>
      <c r="AB31" s="27">
        <v>33.270000000000003</v>
      </c>
      <c r="AC31" s="191"/>
      <c r="AD31" s="24"/>
      <c r="AE31" s="25"/>
      <c r="AF31" s="4"/>
      <c r="AG31" s="26" t="s">
        <v>9</v>
      </c>
      <c r="AH31" s="27">
        <v>29.701000000000001</v>
      </c>
      <c r="AI31" s="191"/>
      <c r="AJ31" s="24"/>
      <c r="AK31" s="25"/>
      <c r="AM31" s="26" t="s">
        <v>9</v>
      </c>
      <c r="AN31" s="27">
        <v>30.481000000000002</v>
      </c>
      <c r="AO31" s="191"/>
      <c r="AP31" s="24"/>
      <c r="AQ31" s="25"/>
      <c r="AS31" s="26" t="s">
        <v>9</v>
      </c>
      <c r="AT31" s="27">
        <v>32.106000000000002</v>
      </c>
      <c r="AU31" s="191"/>
      <c r="AV31" s="24"/>
      <c r="AW31" s="25"/>
      <c r="AY31" s="26" t="s">
        <v>9</v>
      </c>
      <c r="AZ31" s="27">
        <v>33.270000000000003</v>
      </c>
      <c r="BA31" s="191"/>
      <c r="BB31" s="24"/>
      <c r="BC31" s="25"/>
      <c r="BE31" s="187" t="s">
        <v>150</v>
      </c>
    </row>
    <row r="32" spans="2:57" x14ac:dyDescent="0.3">
      <c r="B32" s="31" t="s">
        <v>125</v>
      </c>
      <c r="C32" s="31" t="s">
        <v>23</v>
      </c>
      <c r="D32" s="32">
        <v>32.15</v>
      </c>
      <c r="E32" s="191"/>
      <c r="F32" s="24"/>
      <c r="G32" s="25"/>
      <c r="I32" s="31" t="s">
        <v>23</v>
      </c>
      <c r="J32" s="32">
        <v>28.466999999999999</v>
      </c>
      <c r="K32" s="191"/>
      <c r="L32" s="24"/>
      <c r="M32" s="25"/>
      <c r="O32" s="31" t="s">
        <v>23</v>
      </c>
      <c r="P32" s="32">
        <v>31.827000000000002</v>
      </c>
      <c r="Q32" s="191"/>
      <c r="R32" s="24"/>
      <c r="S32" s="25"/>
      <c r="U32" s="31" t="s">
        <v>23</v>
      </c>
      <c r="V32" s="32">
        <v>37.875</v>
      </c>
      <c r="W32" s="191"/>
      <c r="X32" s="24"/>
      <c r="Y32" s="25"/>
      <c r="AA32" s="31" t="s">
        <v>23</v>
      </c>
      <c r="AB32" s="32">
        <v>35.081000000000003</v>
      </c>
      <c r="AC32" s="191"/>
      <c r="AD32" s="24"/>
      <c r="AE32" s="25"/>
      <c r="AF32" s="4"/>
      <c r="AG32" s="31" t="s">
        <v>23</v>
      </c>
      <c r="AH32" s="32">
        <v>31.413</v>
      </c>
      <c r="AI32" s="191"/>
      <c r="AJ32" s="24"/>
      <c r="AK32" s="25"/>
      <c r="AM32" s="31" t="s">
        <v>23</v>
      </c>
      <c r="AN32" s="32">
        <v>32.215000000000003</v>
      </c>
      <c r="AO32" s="191"/>
      <c r="AP32" s="24"/>
      <c r="AQ32" s="25"/>
      <c r="AS32" s="31" t="s">
        <v>23</v>
      </c>
      <c r="AT32" s="32">
        <v>33.884999999999998</v>
      </c>
      <c r="AU32" s="191"/>
      <c r="AV32" s="24"/>
      <c r="AW32" s="25"/>
      <c r="AY32" s="31" t="s">
        <v>23</v>
      </c>
      <c r="AZ32" s="32">
        <v>35.081000000000003</v>
      </c>
      <c r="BA32" s="191"/>
      <c r="BB32" s="24"/>
      <c r="BC32" s="25"/>
      <c r="BE32" s="187" t="s">
        <v>150</v>
      </c>
    </row>
    <row r="33" spans="2:57" x14ac:dyDescent="0.3">
      <c r="B33" s="31" t="s">
        <v>125</v>
      </c>
      <c r="C33" s="31" t="s">
        <v>24</v>
      </c>
      <c r="D33" s="32">
        <v>33.881</v>
      </c>
      <c r="E33" s="191"/>
      <c r="F33" s="24"/>
      <c r="G33" s="25"/>
      <c r="I33" s="31" t="s">
        <v>24</v>
      </c>
      <c r="J33" s="32">
        <v>30.099</v>
      </c>
      <c r="K33" s="191"/>
      <c r="L33" s="24"/>
      <c r="M33" s="25"/>
      <c r="O33" s="31" t="s">
        <v>24</v>
      </c>
      <c r="P33" s="32">
        <v>33.549999999999997</v>
      </c>
      <c r="Q33" s="191"/>
      <c r="R33" s="24"/>
      <c r="S33" s="25"/>
      <c r="U33" s="31" t="s">
        <v>24</v>
      </c>
      <c r="V33" s="32">
        <v>39.761000000000003</v>
      </c>
      <c r="W33" s="191"/>
      <c r="X33" s="24"/>
      <c r="Y33" s="25"/>
      <c r="AA33" s="31" t="s">
        <v>24</v>
      </c>
      <c r="AB33" s="32">
        <v>36.892000000000003</v>
      </c>
      <c r="AC33" s="191"/>
      <c r="AD33" s="24"/>
      <c r="AE33" s="25"/>
      <c r="AF33" s="4"/>
      <c r="AG33" s="31" t="s">
        <v>24</v>
      </c>
      <c r="AH33" s="32">
        <v>33.124000000000002</v>
      </c>
      <c r="AI33" s="191"/>
      <c r="AJ33" s="24"/>
      <c r="AK33" s="25"/>
      <c r="AM33" s="31" t="s">
        <v>24</v>
      </c>
      <c r="AN33" s="32">
        <v>33.947000000000003</v>
      </c>
      <c r="AO33" s="191"/>
      <c r="AP33" s="24"/>
      <c r="AQ33" s="25"/>
      <c r="AS33" s="31" t="s">
        <v>24</v>
      </c>
      <c r="AT33" s="32">
        <v>35.662999999999997</v>
      </c>
      <c r="AU33" s="191"/>
      <c r="AV33" s="24"/>
      <c r="AW33" s="25"/>
      <c r="AY33" s="31" t="s">
        <v>24</v>
      </c>
      <c r="AZ33" s="32">
        <v>36.892000000000003</v>
      </c>
      <c r="BA33" s="191"/>
      <c r="BB33" s="24"/>
      <c r="BC33" s="25"/>
      <c r="BE33" s="187" t="s">
        <v>150</v>
      </c>
    </row>
    <row r="34" spans="2:57" x14ac:dyDescent="0.3">
      <c r="B34" s="31" t="s">
        <v>125</v>
      </c>
      <c r="C34" s="31" t="s">
        <v>25</v>
      </c>
      <c r="D34" s="32">
        <v>35.611999999999995</v>
      </c>
      <c r="E34" s="191"/>
      <c r="F34" s="24"/>
      <c r="G34" s="25"/>
      <c r="I34" s="31" t="s">
        <v>25</v>
      </c>
      <c r="J34" s="32">
        <v>31.73</v>
      </c>
      <c r="K34" s="191"/>
      <c r="L34" s="24"/>
      <c r="M34" s="25"/>
      <c r="O34" s="31" t="s">
        <v>25</v>
      </c>
      <c r="P34" s="32">
        <v>35.271999999999998</v>
      </c>
      <c r="Q34" s="191"/>
      <c r="R34" s="24"/>
      <c r="S34" s="25"/>
      <c r="U34" s="31" t="s">
        <v>25</v>
      </c>
      <c r="V34" s="32">
        <v>41.646000000000001</v>
      </c>
      <c r="W34" s="191"/>
      <c r="X34" s="24"/>
      <c r="Y34" s="25"/>
      <c r="AA34" s="31" t="s">
        <v>25</v>
      </c>
      <c r="AB34" s="32">
        <v>38.701999999999998</v>
      </c>
      <c r="AC34" s="191"/>
      <c r="AD34" s="24"/>
      <c r="AE34" s="25"/>
      <c r="AF34" s="4"/>
      <c r="AG34" s="31" t="s">
        <v>25</v>
      </c>
      <c r="AH34" s="32">
        <v>34.835000000000001</v>
      </c>
      <c r="AI34" s="191"/>
      <c r="AJ34" s="24"/>
      <c r="AK34" s="25"/>
      <c r="AM34" s="31" t="s">
        <v>25</v>
      </c>
      <c r="AN34" s="32">
        <v>35.68</v>
      </c>
      <c r="AO34" s="191"/>
      <c r="AP34" s="24"/>
      <c r="AQ34" s="25"/>
      <c r="AS34" s="31" t="s">
        <v>25</v>
      </c>
      <c r="AT34" s="32">
        <v>37.441000000000003</v>
      </c>
      <c r="AU34" s="191"/>
      <c r="AV34" s="24"/>
      <c r="AW34" s="25"/>
      <c r="AY34" s="31" t="s">
        <v>25</v>
      </c>
      <c r="AZ34" s="32">
        <v>38.701999999999998</v>
      </c>
      <c r="BA34" s="191"/>
      <c r="BB34" s="24"/>
      <c r="BC34" s="25"/>
      <c r="BE34" s="187" t="s">
        <v>150</v>
      </c>
    </row>
    <row r="35" spans="2:57" x14ac:dyDescent="0.3">
      <c r="B35" s="31" t="s">
        <v>125</v>
      </c>
      <c r="C35" s="31" t="s">
        <v>26</v>
      </c>
      <c r="D35" s="32">
        <v>37.343000000000004</v>
      </c>
      <c r="E35" s="191"/>
      <c r="F35" s="24"/>
      <c r="G35" s="25"/>
      <c r="I35" s="31" t="s">
        <v>26</v>
      </c>
      <c r="J35" s="32">
        <v>33.362000000000002</v>
      </c>
      <c r="K35" s="191"/>
      <c r="L35" s="24"/>
      <c r="M35" s="25"/>
      <c r="O35" s="31" t="s">
        <v>26</v>
      </c>
      <c r="P35" s="32">
        <v>36.994</v>
      </c>
      <c r="Q35" s="191"/>
      <c r="R35" s="24"/>
      <c r="S35" s="25"/>
      <c r="U35" s="31" t="s">
        <v>26</v>
      </c>
      <c r="V35" s="32">
        <v>43.531999999999996</v>
      </c>
      <c r="W35" s="191"/>
      <c r="X35" s="24"/>
      <c r="Y35" s="25"/>
      <c r="AA35" s="31" t="s">
        <v>26</v>
      </c>
      <c r="AB35" s="32">
        <v>40.512</v>
      </c>
      <c r="AC35" s="191"/>
      <c r="AD35" s="24"/>
      <c r="AE35" s="25"/>
      <c r="AF35" s="4"/>
      <c r="AG35" s="31" t="s">
        <v>26</v>
      </c>
      <c r="AH35" s="32">
        <v>36.545999999999999</v>
      </c>
      <c r="AI35" s="191"/>
      <c r="AJ35" s="24"/>
      <c r="AK35" s="25"/>
      <c r="AM35" s="31" t="s">
        <v>26</v>
      </c>
      <c r="AN35" s="32">
        <v>37.412999999999997</v>
      </c>
      <c r="AO35" s="191"/>
      <c r="AP35" s="24"/>
      <c r="AQ35" s="25"/>
      <c r="AS35" s="31" t="s">
        <v>26</v>
      </c>
      <c r="AT35" s="32">
        <v>39.219000000000001</v>
      </c>
      <c r="AU35" s="191"/>
      <c r="AV35" s="24"/>
      <c r="AW35" s="25"/>
      <c r="AY35" s="31" t="s">
        <v>26</v>
      </c>
      <c r="AZ35" s="32">
        <v>40.512</v>
      </c>
      <c r="BA35" s="191"/>
      <c r="BB35" s="24"/>
      <c r="BC35" s="25"/>
      <c r="BE35" s="187" t="s">
        <v>150</v>
      </c>
    </row>
    <row r="36" spans="2:57" x14ac:dyDescent="0.3">
      <c r="B36" s="33" t="s">
        <v>125</v>
      </c>
      <c r="C36" s="33" t="s">
        <v>27</v>
      </c>
      <c r="D36" s="34">
        <v>39.073999999999998</v>
      </c>
      <c r="E36" s="191"/>
      <c r="F36" s="24"/>
      <c r="G36" s="25"/>
      <c r="I36" s="33" t="s">
        <v>27</v>
      </c>
      <c r="J36" s="34">
        <v>34.993000000000002</v>
      </c>
      <c r="K36" s="191"/>
      <c r="L36" s="24"/>
      <c r="M36" s="25"/>
      <c r="O36" s="33" t="s">
        <v>27</v>
      </c>
      <c r="P36" s="34">
        <v>38.716000000000001</v>
      </c>
      <c r="Q36" s="191"/>
      <c r="R36" s="24"/>
      <c r="S36" s="25"/>
      <c r="U36" s="33" t="s">
        <v>27</v>
      </c>
      <c r="V36" s="34">
        <v>45.417999999999999</v>
      </c>
      <c r="W36" s="191"/>
      <c r="X36" s="24"/>
      <c r="Y36" s="25"/>
      <c r="AA36" s="33" t="s">
        <v>27</v>
      </c>
      <c r="AB36" s="34">
        <v>42.322000000000003</v>
      </c>
      <c r="AC36" s="191"/>
      <c r="AD36" s="24"/>
      <c r="AE36" s="25"/>
      <c r="AF36" s="4"/>
      <c r="AG36" s="33" t="s">
        <v>27</v>
      </c>
      <c r="AH36" s="34">
        <v>38.256999999999998</v>
      </c>
      <c r="AI36" s="191"/>
      <c r="AJ36" s="24"/>
      <c r="AK36" s="25"/>
      <c r="AM36" s="33" t="s">
        <v>27</v>
      </c>
      <c r="AN36" s="34">
        <v>39.146000000000001</v>
      </c>
      <c r="AO36" s="191"/>
      <c r="AP36" s="24"/>
      <c r="AQ36" s="25"/>
      <c r="AS36" s="33" t="s">
        <v>27</v>
      </c>
      <c r="AT36" s="34">
        <v>40.997</v>
      </c>
      <c r="AU36" s="191"/>
      <c r="AV36" s="24"/>
      <c r="AW36" s="25"/>
      <c r="AY36" s="33" t="s">
        <v>27</v>
      </c>
      <c r="AZ36" s="34">
        <v>42.322000000000003</v>
      </c>
      <c r="BA36" s="191"/>
      <c r="BB36" s="24"/>
      <c r="BC36" s="25"/>
      <c r="BE36" s="187" t="s">
        <v>150</v>
      </c>
    </row>
    <row r="37" spans="2:57" x14ac:dyDescent="0.3">
      <c r="B37" s="26" t="s">
        <v>28</v>
      </c>
      <c r="C37" s="26" t="s">
        <v>9</v>
      </c>
      <c r="D37" s="27">
        <v>31.165999999999997</v>
      </c>
      <c r="E37" s="28"/>
      <c r="F37" s="29"/>
      <c r="G37" s="30"/>
      <c r="I37" s="26" t="s">
        <v>9</v>
      </c>
      <c r="J37" s="27">
        <v>27.908999999999999</v>
      </c>
      <c r="K37" s="28"/>
      <c r="L37" s="29"/>
      <c r="M37" s="30"/>
      <c r="O37" s="26" t="s">
        <v>9</v>
      </c>
      <c r="P37" s="27">
        <v>30.288</v>
      </c>
      <c r="Q37" s="28"/>
      <c r="R37" s="29"/>
      <c r="S37" s="30"/>
      <c r="U37" s="26" t="s">
        <v>9</v>
      </c>
      <c r="V37" s="27">
        <v>36.381</v>
      </c>
      <c r="W37" s="28"/>
      <c r="X37" s="29"/>
      <c r="Y37" s="30"/>
      <c r="AA37" s="26" t="s">
        <v>9</v>
      </c>
      <c r="AB37" s="27">
        <v>34.811999999999998</v>
      </c>
      <c r="AC37" s="28"/>
      <c r="AD37" s="29"/>
      <c r="AE37" s="30"/>
      <c r="AF37" s="4"/>
      <c r="AG37" s="26" t="s">
        <v>9</v>
      </c>
      <c r="AH37" s="27">
        <v>30.332000000000001</v>
      </c>
      <c r="AI37" s="28"/>
      <c r="AJ37" s="29"/>
      <c r="AK37" s="30"/>
      <c r="AM37" s="26" t="s">
        <v>9</v>
      </c>
      <c r="AN37" s="27">
        <v>31.071000000000002</v>
      </c>
      <c r="AO37" s="28"/>
      <c r="AP37" s="29"/>
      <c r="AQ37" s="30"/>
      <c r="AS37" s="26" t="s">
        <v>9</v>
      </c>
      <c r="AT37" s="27">
        <v>32.573999999999998</v>
      </c>
      <c r="AU37" s="28"/>
      <c r="AV37" s="29"/>
      <c r="AW37" s="30"/>
      <c r="AY37" s="26" t="s">
        <v>9</v>
      </c>
      <c r="AZ37" s="27">
        <v>34.811999999999998</v>
      </c>
      <c r="BA37" s="28"/>
      <c r="BB37" s="29"/>
      <c r="BC37" s="30"/>
      <c r="BE37" s="187" t="s">
        <v>151</v>
      </c>
    </row>
    <row r="38" spans="2:57" x14ac:dyDescent="0.3">
      <c r="B38" s="31" t="s">
        <v>28</v>
      </c>
      <c r="C38" s="31" t="s">
        <v>14</v>
      </c>
      <c r="D38" s="32">
        <v>43.771000000000001</v>
      </c>
      <c r="E38" s="28"/>
      <c r="F38" s="29"/>
      <c r="G38" s="228"/>
      <c r="I38" s="31" t="s">
        <v>14</v>
      </c>
      <c r="J38" s="32">
        <v>39.567</v>
      </c>
      <c r="K38" s="28"/>
      <c r="L38" s="29"/>
      <c r="M38" s="228"/>
      <c r="O38" s="31" t="s">
        <v>14</v>
      </c>
      <c r="P38" s="32">
        <v>42.637999999999998</v>
      </c>
      <c r="Q38" s="28"/>
      <c r="R38" s="29"/>
      <c r="S38" s="228"/>
      <c r="U38" s="31" t="s">
        <v>14</v>
      </c>
      <c r="V38" s="32">
        <v>50.503</v>
      </c>
      <c r="W38" s="28"/>
      <c r="X38" s="29"/>
      <c r="Y38" s="228"/>
      <c r="AA38" s="31" t="s">
        <v>14</v>
      </c>
      <c r="AB38" s="32">
        <v>48.476999999999997</v>
      </c>
      <c r="AC38" s="28"/>
      <c r="AD38" s="29"/>
      <c r="AE38" s="228"/>
      <c r="AF38" s="4"/>
      <c r="AG38" s="31" t="s">
        <v>14</v>
      </c>
      <c r="AH38" s="32">
        <v>42.695</v>
      </c>
      <c r="AI38" s="28"/>
      <c r="AJ38" s="29"/>
      <c r="AK38" s="228"/>
      <c r="AM38" s="31" t="s">
        <v>14</v>
      </c>
      <c r="AN38" s="32">
        <v>43.648000000000003</v>
      </c>
      <c r="AO38" s="28"/>
      <c r="AP38" s="29"/>
      <c r="AQ38" s="228"/>
      <c r="AS38" s="31" t="s">
        <v>14</v>
      </c>
      <c r="AT38" s="32">
        <v>45.588000000000001</v>
      </c>
      <c r="AU38" s="28"/>
      <c r="AV38" s="29"/>
      <c r="AW38" s="228"/>
      <c r="AY38" s="31" t="s">
        <v>14</v>
      </c>
      <c r="AZ38" s="32">
        <v>48.476999999999997</v>
      </c>
      <c r="BA38" s="28"/>
      <c r="BB38" s="29"/>
      <c r="BC38" s="228"/>
      <c r="BE38" s="187" t="s">
        <v>151</v>
      </c>
    </row>
    <row r="39" spans="2:57" x14ac:dyDescent="0.3">
      <c r="B39" s="33" t="s">
        <v>28</v>
      </c>
      <c r="C39" s="33" t="s">
        <v>15</v>
      </c>
      <c r="D39" s="34"/>
      <c r="E39" s="35">
        <v>100</v>
      </c>
      <c r="F39" s="36">
        <v>7.8600000000000003E-2</v>
      </c>
      <c r="G39" s="229">
        <v>31.981000000000002</v>
      </c>
      <c r="I39" s="33" t="s">
        <v>15</v>
      </c>
      <c r="J39" s="34"/>
      <c r="K39" s="35">
        <v>100</v>
      </c>
      <c r="L39" s="36">
        <v>5.8000000000000003E-2</v>
      </c>
      <c r="M39" s="229">
        <v>30.867000000000001</v>
      </c>
      <c r="O39" s="33" t="s">
        <v>15</v>
      </c>
      <c r="P39" s="34"/>
      <c r="Q39" s="35">
        <v>100</v>
      </c>
      <c r="R39" s="36">
        <v>6.25E-2</v>
      </c>
      <c r="S39" s="229">
        <v>33.262999999999998</v>
      </c>
      <c r="U39" s="33" t="s">
        <v>15</v>
      </c>
      <c r="V39" s="34"/>
      <c r="W39" s="35">
        <v>100</v>
      </c>
      <c r="X39" s="36">
        <v>7.4099999999999999E-2</v>
      </c>
      <c r="Y39" s="229">
        <v>39.387999999999998</v>
      </c>
      <c r="AA39" s="33" t="s">
        <v>15</v>
      </c>
      <c r="AB39" s="34"/>
      <c r="AC39" s="35">
        <v>100</v>
      </c>
      <c r="AD39" s="36">
        <v>7.1099999999999997E-2</v>
      </c>
      <c r="AE39" s="229">
        <v>37.811999999999998</v>
      </c>
      <c r="AF39" s="4"/>
      <c r="AG39" s="33" t="s">
        <v>15</v>
      </c>
      <c r="AH39" s="34"/>
      <c r="AI39" s="35">
        <v>100</v>
      </c>
      <c r="AJ39" s="36">
        <v>6.2600000000000003E-2</v>
      </c>
      <c r="AK39" s="229">
        <v>33.305</v>
      </c>
      <c r="AM39" s="33" t="s">
        <v>15</v>
      </c>
      <c r="AN39" s="34"/>
      <c r="AO39" s="35">
        <v>100</v>
      </c>
      <c r="AP39" s="36">
        <v>6.4000000000000001E-2</v>
      </c>
      <c r="AQ39" s="229">
        <v>34.048000000000002</v>
      </c>
      <c r="AS39" s="33" t="s">
        <v>15</v>
      </c>
      <c r="AT39" s="34"/>
      <c r="AU39" s="35">
        <v>100</v>
      </c>
      <c r="AV39" s="36">
        <v>6.6900000000000001E-2</v>
      </c>
      <c r="AW39" s="229">
        <v>35.552999999999997</v>
      </c>
      <c r="AY39" s="33" t="s">
        <v>15</v>
      </c>
      <c r="AZ39" s="34"/>
      <c r="BA39" s="35">
        <v>100</v>
      </c>
      <c r="BB39" s="36">
        <v>7.1099999999999997E-2</v>
      </c>
      <c r="BC39" s="229">
        <v>37.811999999999998</v>
      </c>
      <c r="BE39" s="187" t="s">
        <v>151</v>
      </c>
    </row>
    <row r="40" spans="2:57" x14ac:dyDescent="0.3">
      <c r="B40" s="26" t="s">
        <v>29</v>
      </c>
      <c r="C40" s="26" t="s">
        <v>9</v>
      </c>
      <c r="D40" s="27">
        <v>29.665999999999997</v>
      </c>
      <c r="E40" s="28"/>
      <c r="F40" s="29"/>
      <c r="G40" s="228"/>
      <c r="I40" s="26" t="s">
        <v>9</v>
      </c>
      <c r="J40" s="27">
        <v>26.408999999999999</v>
      </c>
      <c r="K40" s="28"/>
      <c r="L40" s="29"/>
      <c r="M40" s="228"/>
      <c r="O40" s="26" t="s">
        <v>9</v>
      </c>
      <c r="P40" s="27">
        <v>28.788</v>
      </c>
      <c r="Q40" s="28"/>
      <c r="R40" s="29"/>
      <c r="S40" s="228"/>
      <c r="U40" s="26" t="s">
        <v>9</v>
      </c>
      <c r="V40" s="27">
        <v>34.881</v>
      </c>
      <c r="W40" s="28"/>
      <c r="X40" s="29"/>
      <c r="Y40" s="228"/>
      <c r="AA40" s="26" t="s">
        <v>9</v>
      </c>
      <c r="AB40" s="27">
        <v>33.311999999999998</v>
      </c>
      <c r="AC40" s="28"/>
      <c r="AD40" s="29"/>
      <c r="AE40" s="228"/>
      <c r="AF40" s="4"/>
      <c r="AG40" s="26" t="s">
        <v>9</v>
      </c>
      <c r="AH40" s="27">
        <v>28.832000000000001</v>
      </c>
      <c r="AI40" s="28"/>
      <c r="AJ40" s="29"/>
      <c r="AK40" s="228"/>
      <c r="AM40" s="26" t="s">
        <v>9</v>
      </c>
      <c r="AN40" s="27">
        <v>29.571000000000002</v>
      </c>
      <c r="AO40" s="28"/>
      <c r="AP40" s="29"/>
      <c r="AQ40" s="228"/>
      <c r="AS40" s="26" t="s">
        <v>9</v>
      </c>
      <c r="AT40" s="27">
        <v>31.074000000000002</v>
      </c>
      <c r="AU40" s="28"/>
      <c r="AV40" s="29"/>
      <c r="AW40" s="228"/>
      <c r="AY40" s="26" t="s">
        <v>9</v>
      </c>
      <c r="AZ40" s="27">
        <v>33.311999999999998</v>
      </c>
      <c r="BA40" s="28"/>
      <c r="BB40" s="29"/>
      <c r="BC40" s="228"/>
      <c r="BE40" s="187" t="s">
        <v>152</v>
      </c>
    </row>
    <row r="41" spans="2:57" x14ac:dyDescent="0.3">
      <c r="B41" s="31" t="s">
        <v>29</v>
      </c>
      <c r="C41" s="31" t="s">
        <v>14</v>
      </c>
      <c r="D41" s="32">
        <v>42.271000000000001</v>
      </c>
      <c r="E41" s="28"/>
      <c r="F41" s="29"/>
      <c r="G41" s="228"/>
      <c r="I41" s="31" t="s">
        <v>14</v>
      </c>
      <c r="J41" s="32">
        <v>38.067</v>
      </c>
      <c r="K41" s="28"/>
      <c r="L41" s="29"/>
      <c r="M41" s="228"/>
      <c r="O41" s="31" t="s">
        <v>14</v>
      </c>
      <c r="P41" s="32">
        <v>41.137999999999998</v>
      </c>
      <c r="Q41" s="28"/>
      <c r="R41" s="29"/>
      <c r="S41" s="228"/>
      <c r="U41" s="31" t="s">
        <v>14</v>
      </c>
      <c r="V41" s="32">
        <v>49.003</v>
      </c>
      <c r="W41" s="28"/>
      <c r="X41" s="29"/>
      <c r="Y41" s="228"/>
      <c r="AA41" s="31" t="s">
        <v>14</v>
      </c>
      <c r="AB41" s="32">
        <v>46.976999999999997</v>
      </c>
      <c r="AC41" s="28"/>
      <c r="AD41" s="29"/>
      <c r="AE41" s="228"/>
      <c r="AF41" s="4"/>
      <c r="AG41" s="31" t="s">
        <v>14</v>
      </c>
      <c r="AH41" s="32">
        <v>41.195</v>
      </c>
      <c r="AI41" s="28"/>
      <c r="AJ41" s="29"/>
      <c r="AK41" s="228"/>
      <c r="AM41" s="31" t="s">
        <v>14</v>
      </c>
      <c r="AN41" s="32">
        <v>42.148000000000003</v>
      </c>
      <c r="AO41" s="28"/>
      <c r="AP41" s="29"/>
      <c r="AQ41" s="228"/>
      <c r="AS41" s="31" t="s">
        <v>14</v>
      </c>
      <c r="AT41" s="32">
        <v>44.088000000000001</v>
      </c>
      <c r="AU41" s="28"/>
      <c r="AV41" s="29"/>
      <c r="AW41" s="228"/>
      <c r="AY41" s="31" t="s">
        <v>14</v>
      </c>
      <c r="AZ41" s="32">
        <v>46.976999999999997</v>
      </c>
      <c r="BA41" s="28"/>
      <c r="BB41" s="29"/>
      <c r="BC41" s="228"/>
      <c r="BE41" s="187" t="s">
        <v>152</v>
      </c>
    </row>
    <row r="42" spans="2:57" x14ac:dyDescent="0.3">
      <c r="B42" s="33" t="s">
        <v>29</v>
      </c>
      <c r="C42" s="33" t="s">
        <v>15</v>
      </c>
      <c r="D42" s="34"/>
      <c r="E42" s="35">
        <v>100</v>
      </c>
      <c r="F42" s="36">
        <v>7.8600000000000003E-2</v>
      </c>
      <c r="G42" s="229">
        <v>30.481000000000002</v>
      </c>
      <c r="I42" s="33" t="s">
        <v>15</v>
      </c>
      <c r="J42" s="34"/>
      <c r="K42" s="35">
        <v>100</v>
      </c>
      <c r="L42" s="36">
        <v>5.5800000000000002E-2</v>
      </c>
      <c r="M42" s="229">
        <v>29.696999999999999</v>
      </c>
      <c r="O42" s="33" t="s">
        <v>15</v>
      </c>
      <c r="P42" s="34"/>
      <c r="Q42" s="35">
        <v>100</v>
      </c>
      <c r="R42" s="36">
        <v>6.0299999999999999E-2</v>
      </c>
      <c r="S42" s="229">
        <v>32.093000000000004</v>
      </c>
      <c r="U42" s="33" t="s">
        <v>15</v>
      </c>
      <c r="V42" s="34"/>
      <c r="W42" s="35">
        <v>100</v>
      </c>
      <c r="X42" s="36">
        <v>7.1900000000000006E-2</v>
      </c>
      <c r="Y42" s="229">
        <v>38.218000000000004</v>
      </c>
      <c r="AA42" s="33" t="s">
        <v>15</v>
      </c>
      <c r="AB42" s="34"/>
      <c r="AC42" s="35">
        <v>100</v>
      </c>
      <c r="AD42" s="36">
        <v>6.8900000000000003E-2</v>
      </c>
      <c r="AE42" s="229">
        <v>36.642000000000003</v>
      </c>
      <c r="AF42" s="4"/>
      <c r="AG42" s="33" t="s">
        <v>15</v>
      </c>
      <c r="AH42" s="34"/>
      <c r="AI42" s="35">
        <v>100</v>
      </c>
      <c r="AJ42" s="36">
        <v>6.0400000000000002E-2</v>
      </c>
      <c r="AK42" s="229">
        <v>32.134999999999998</v>
      </c>
      <c r="AM42" s="33" t="s">
        <v>15</v>
      </c>
      <c r="AN42" s="34"/>
      <c r="AO42" s="35">
        <v>100</v>
      </c>
      <c r="AP42" s="36">
        <v>6.1800000000000001E-2</v>
      </c>
      <c r="AQ42" s="229">
        <v>32.878</v>
      </c>
      <c r="AS42" s="33" t="s">
        <v>15</v>
      </c>
      <c r="AT42" s="34"/>
      <c r="AU42" s="35">
        <v>100</v>
      </c>
      <c r="AV42" s="36">
        <v>6.4699999999999994E-2</v>
      </c>
      <c r="AW42" s="229">
        <v>34.383000000000003</v>
      </c>
      <c r="AY42" s="33" t="s">
        <v>15</v>
      </c>
      <c r="AZ42" s="34"/>
      <c r="BA42" s="35">
        <v>100</v>
      </c>
      <c r="BB42" s="36">
        <v>6.8900000000000003E-2</v>
      </c>
      <c r="BC42" s="229">
        <v>36.642000000000003</v>
      </c>
      <c r="BE42" s="187" t="s">
        <v>152</v>
      </c>
    </row>
    <row r="43" spans="2:57" x14ac:dyDescent="0.3">
      <c r="B43" s="26" t="s">
        <v>30</v>
      </c>
      <c r="C43" s="26" t="s">
        <v>9</v>
      </c>
      <c r="D43" s="27">
        <v>37.593999999999994</v>
      </c>
      <c r="E43" s="28"/>
      <c r="F43" s="29"/>
      <c r="G43" s="228"/>
      <c r="I43" s="26" t="s">
        <v>9</v>
      </c>
      <c r="J43" s="27">
        <v>33.981999999999999</v>
      </c>
      <c r="K43" s="28"/>
      <c r="L43" s="29"/>
      <c r="M43" s="228"/>
      <c r="O43" s="26" t="s">
        <v>9</v>
      </c>
      <c r="P43" s="27">
        <v>36.619999999999997</v>
      </c>
      <c r="Q43" s="28"/>
      <c r="R43" s="29"/>
      <c r="S43" s="228"/>
      <c r="U43" s="26" t="s">
        <v>9</v>
      </c>
      <c r="V43" s="27">
        <v>43.378</v>
      </c>
      <c r="W43" s="28"/>
      <c r="X43" s="29"/>
      <c r="Y43" s="228"/>
      <c r="AA43" s="26" t="s">
        <v>9</v>
      </c>
      <c r="AB43" s="27">
        <v>41.637</v>
      </c>
      <c r="AC43" s="28"/>
      <c r="AD43" s="29"/>
      <c r="AE43" s="228"/>
      <c r="AF43" s="4"/>
      <c r="AG43" s="26" t="s">
        <v>9</v>
      </c>
      <c r="AH43" s="27">
        <v>36.67</v>
      </c>
      <c r="AI43" s="28"/>
      <c r="AJ43" s="29"/>
      <c r="AK43" s="228"/>
      <c r="AM43" s="26" t="s">
        <v>9</v>
      </c>
      <c r="AN43" s="27">
        <v>37.488999999999997</v>
      </c>
      <c r="AO43" s="28"/>
      <c r="AP43" s="29"/>
      <c r="AQ43" s="228"/>
      <c r="AS43" s="26" t="s">
        <v>9</v>
      </c>
      <c r="AT43" s="27">
        <v>39.155000000000001</v>
      </c>
      <c r="AU43" s="28"/>
      <c r="AV43" s="29"/>
      <c r="AW43" s="228"/>
      <c r="AY43" s="26" t="s">
        <v>9</v>
      </c>
      <c r="AZ43" s="27">
        <v>41.637</v>
      </c>
      <c r="BA43" s="28"/>
      <c r="BB43" s="29"/>
      <c r="BC43" s="228"/>
      <c r="BE43" s="187" t="s">
        <v>153</v>
      </c>
    </row>
    <row r="44" spans="2:57" x14ac:dyDescent="0.3">
      <c r="B44" s="31" t="s">
        <v>30</v>
      </c>
      <c r="C44" s="31" t="s">
        <v>14</v>
      </c>
      <c r="D44" s="32">
        <v>51.740000000000009</v>
      </c>
      <c r="E44" s="28"/>
      <c r="F44" s="29"/>
      <c r="G44" s="228"/>
      <c r="I44" s="31" t="s">
        <v>14</v>
      </c>
      <c r="J44" s="32">
        <v>47.09</v>
      </c>
      <c r="K44" s="28"/>
      <c r="L44" s="29"/>
      <c r="M44" s="228"/>
      <c r="O44" s="31" t="s">
        <v>14</v>
      </c>
      <c r="P44" s="32">
        <v>50.485999999999997</v>
      </c>
      <c r="Q44" s="28"/>
      <c r="R44" s="29"/>
      <c r="S44" s="228"/>
      <c r="U44" s="31" t="s">
        <v>14</v>
      </c>
      <c r="V44" s="32">
        <v>59.186</v>
      </c>
      <c r="W44" s="28"/>
      <c r="X44" s="29"/>
      <c r="Y44" s="228"/>
      <c r="AA44" s="31" t="s">
        <v>14</v>
      </c>
      <c r="AB44" s="32">
        <v>56.945</v>
      </c>
      <c r="AC44" s="28"/>
      <c r="AD44" s="29"/>
      <c r="AE44" s="228"/>
      <c r="AF44" s="4"/>
      <c r="AG44" s="31" t="s">
        <v>14</v>
      </c>
      <c r="AH44" s="32">
        <v>50.55</v>
      </c>
      <c r="AI44" s="28"/>
      <c r="AJ44" s="29"/>
      <c r="AK44" s="228"/>
      <c r="AM44" s="31" t="s">
        <v>14</v>
      </c>
      <c r="AN44" s="32">
        <v>51.603999999999999</v>
      </c>
      <c r="AO44" s="28"/>
      <c r="AP44" s="29"/>
      <c r="AQ44" s="228"/>
      <c r="AS44" s="31" t="s">
        <v>14</v>
      </c>
      <c r="AT44" s="32">
        <v>53.75</v>
      </c>
      <c r="AU44" s="28"/>
      <c r="AV44" s="29"/>
      <c r="AW44" s="228"/>
      <c r="AY44" s="31" t="s">
        <v>14</v>
      </c>
      <c r="AZ44" s="32">
        <v>56.945</v>
      </c>
      <c r="BA44" s="28"/>
      <c r="BB44" s="29"/>
      <c r="BC44" s="228"/>
      <c r="BE44" s="187" t="s">
        <v>153</v>
      </c>
    </row>
    <row r="45" spans="2:57" x14ac:dyDescent="0.3">
      <c r="B45" s="33" t="s">
        <v>30</v>
      </c>
      <c r="C45" s="33" t="s">
        <v>15</v>
      </c>
      <c r="D45" s="34"/>
      <c r="E45" s="35">
        <v>100</v>
      </c>
      <c r="F45" s="36">
        <v>0.10009999999999999</v>
      </c>
      <c r="G45" s="229">
        <v>36.725000000000001</v>
      </c>
      <c r="I45" s="33" t="s">
        <v>15</v>
      </c>
      <c r="J45" s="34"/>
      <c r="K45" s="35">
        <v>100</v>
      </c>
      <c r="L45" s="36">
        <v>7.9200000000000007E-2</v>
      </c>
      <c r="M45" s="229">
        <v>35.21</v>
      </c>
      <c r="O45" s="33" t="s">
        <v>15</v>
      </c>
      <c r="P45" s="34"/>
      <c r="Q45" s="35">
        <v>100</v>
      </c>
      <c r="R45" s="36">
        <v>8.5000000000000006E-2</v>
      </c>
      <c r="S45" s="229">
        <v>37.735999999999997</v>
      </c>
      <c r="U45" s="33" t="s">
        <v>15</v>
      </c>
      <c r="V45" s="34"/>
      <c r="W45" s="35">
        <v>100</v>
      </c>
      <c r="X45" s="36">
        <v>9.9599999999999994E-2</v>
      </c>
      <c r="Y45" s="229">
        <v>44.246000000000002</v>
      </c>
      <c r="AA45" s="33" t="s">
        <v>15</v>
      </c>
      <c r="AB45" s="34"/>
      <c r="AC45" s="35">
        <v>100</v>
      </c>
      <c r="AD45" s="36">
        <v>9.5799999999999996E-2</v>
      </c>
      <c r="AE45" s="229">
        <v>42.575000000000003</v>
      </c>
      <c r="AF45" s="4"/>
      <c r="AG45" s="33" t="s">
        <v>15</v>
      </c>
      <c r="AH45" s="34"/>
      <c r="AI45" s="35">
        <v>100</v>
      </c>
      <c r="AJ45" s="36">
        <v>8.5099999999999995E-2</v>
      </c>
      <c r="AK45" s="229">
        <v>37.784999999999997</v>
      </c>
      <c r="AM45" s="33" t="s">
        <v>15</v>
      </c>
      <c r="AN45" s="34"/>
      <c r="AO45" s="35">
        <v>100</v>
      </c>
      <c r="AP45" s="36">
        <v>8.6800000000000002E-2</v>
      </c>
      <c r="AQ45" s="229">
        <v>38.584000000000003</v>
      </c>
      <c r="AS45" s="33" t="s">
        <v>15</v>
      </c>
      <c r="AT45" s="34"/>
      <c r="AU45" s="35">
        <v>100</v>
      </c>
      <c r="AV45" s="36">
        <v>9.0499999999999997E-2</v>
      </c>
      <c r="AW45" s="229">
        <v>40.174999999999997</v>
      </c>
      <c r="AY45" s="33" t="s">
        <v>15</v>
      </c>
      <c r="AZ45" s="34"/>
      <c r="BA45" s="35">
        <v>100</v>
      </c>
      <c r="BB45" s="36">
        <v>9.5799999999999996E-2</v>
      </c>
      <c r="BC45" s="229">
        <v>42.575000000000003</v>
      </c>
      <c r="BE45" s="187" t="s">
        <v>153</v>
      </c>
    </row>
    <row r="46" spans="2:57" x14ac:dyDescent="0.3">
      <c r="B46" s="192" t="s">
        <v>154</v>
      </c>
      <c r="C46" s="31" t="s">
        <v>9</v>
      </c>
      <c r="D46" s="32">
        <v>30.783999999999995</v>
      </c>
      <c r="E46" s="193"/>
      <c r="F46" s="29"/>
      <c r="G46" s="230"/>
      <c r="I46" s="31" t="s">
        <v>9</v>
      </c>
      <c r="J46" s="32">
        <v>27.527000000000001</v>
      </c>
      <c r="K46" s="193"/>
      <c r="L46" s="29"/>
      <c r="M46" s="230"/>
      <c r="O46" s="31" t="s">
        <v>9</v>
      </c>
      <c r="P46" s="32">
        <v>29.905999999999999</v>
      </c>
      <c r="Q46" s="193"/>
      <c r="R46" s="29"/>
      <c r="S46" s="230"/>
      <c r="U46" s="31" t="s">
        <v>9</v>
      </c>
      <c r="V46" s="32">
        <v>35.999000000000002</v>
      </c>
      <c r="W46" s="193"/>
      <c r="X46" s="29"/>
      <c r="Y46" s="230"/>
      <c r="AA46" s="31" t="s">
        <v>9</v>
      </c>
      <c r="AB46" s="32">
        <v>34.43</v>
      </c>
      <c r="AC46" s="193"/>
      <c r="AD46" s="29"/>
      <c r="AE46" s="230"/>
      <c r="AF46" s="4"/>
      <c r="AG46" s="31" t="s">
        <v>9</v>
      </c>
      <c r="AH46" s="32">
        <v>29.95</v>
      </c>
      <c r="AI46" s="193"/>
      <c r="AJ46" s="29"/>
      <c r="AK46" s="230"/>
      <c r="AM46" s="31" t="s">
        <v>9</v>
      </c>
      <c r="AN46" s="32">
        <v>30.689</v>
      </c>
      <c r="AO46" s="193"/>
      <c r="AP46" s="29"/>
      <c r="AQ46" s="230"/>
      <c r="AS46" s="31" t="s">
        <v>9</v>
      </c>
      <c r="AT46" s="32">
        <v>32.192</v>
      </c>
      <c r="AU46" s="193"/>
      <c r="AV46" s="29"/>
      <c r="AW46" s="230"/>
      <c r="AY46" s="31" t="s">
        <v>9</v>
      </c>
      <c r="AZ46" s="32">
        <v>34.43</v>
      </c>
      <c r="BA46" s="193"/>
      <c r="BB46" s="29"/>
      <c r="BC46" s="230"/>
      <c r="BE46" s="187" t="s">
        <v>155</v>
      </c>
    </row>
    <row r="47" spans="2:57" x14ac:dyDescent="0.3">
      <c r="B47" s="31" t="s">
        <v>154</v>
      </c>
      <c r="C47" s="31" t="s">
        <v>23</v>
      </c>
      <c r="D47" s="32">
        <v>32.751999999999995</v>
      </c>
      <c r="E47" s="193"/>
      <c r="F47" s="29"/>
      <c r="G47" s="230"/>
      <c r="I47" s="31" t="s">
        <v>23</v>
      </c>
      <c r="J47" s="32">
        <v>29.382999999999999</v>
      </c>
      <c r="K47" s="193"/>
      <c r="L47" s="29"/>
      <c r="M47" s="230"/>
      <c r="O47" s="31" t="s">
        <v>23</v>
      </c>
      <c r="P47" s="32">
        <v>31.844000000000001</v>
      </c>
      <c r="Q47" s="193"/>
      <c r="R47" s="29"/>
      <c r="S47" s="230"/>
      <c r="U47" s="31" t="s">
        <v>23</v>
      </c>
      <c r="V47" s="32">
        <v>38.146000000000001</v>
      </c>
      <c r="W47" s="193"/>
      <c r="X47" s="29"/>
      <c r="Y47" s="230"/>
      <c r="AA47" s="31" t="s">
        <v>23</v>
      </c>
      <c r="AB47" s="32">
        <v>36.523000000000003</v>
      </c>
      <c r="AC47" s="193"/>
      <c r="AD47" s="29"/>
      <c r="AE47" s="230"/>
      <c r="AF47" s="4"/>
      <c r="AG47" s="31" t="s">
        <v>23</v>
      </c>
      <c r="AH47" s="32">
        <v>31.888999999999999</v>
      </c>
      <c r="AI47" s="193"/>
      <c r="AJ47" s="29"/>
      <c r="AK47" s="230"/>
      <c r="AM47" s="31" t="s">
        <v>23</v>
      </c>
      <c r="AN47" s="32">
        <v>32.654000000000003</v>
      </c>
      <c r="AO47" s="193"/>
      <c r="AP47" s="29"/>
      <c r="AQ47" s="230"/>
      <c r="AS47" s="31" t="s">
        <v>23</v>
      </c>
      <c r="AT47" s="32">
        <v>34.207999999999998</v>
      </c>
      <c r="AU47" s="193"/>
      <c r="AV47" s="29"/>
      <c r="AW47" s="230"/>
      <c r="AY47" s="31" t="s">
        <v>23</v>
      </c>
      <c r="AZ47" s="32">
        <v>36.523000000000003</v>
      </c>
      <c r="BA47" s="193"/>
      <c r="BB47" s="29"/>
      <c r="BC47" s="230"/>
      <c r="BE47" s="187" t="s">
        <v>155</v>
      </c>
    </row>
    <row r="48" spans="2:57" x14ac:dyDescent="0.3">
      <c r="B48" s="31" t="s">
        <v>154</v>
      </c>
      <c r="C48" s="31" t="s">
        <v>24</v>
      </c>
      <c r="D48" s="32">
        <v>34.72</v>
      </c>
      <c r="E48" s="193"/>
      <c r="F48" s="29"/>
      <c r="G48" s="230"/>
      <c r="I48" s="31" t="s">
        <v>24</v>
      </c>
      <c r="J48" s="32">
        <v>31.24</v>
      </c>
      <c r="K48" s="193"/>
      <c r="L48" s="29"/>
      <c r="M48" s="230"/>
      <c r="O48" s="31" t="s">
        <v>24</v>
      </c>
      <c r="P48" s="32">
        <v>33.781999999999996</v>
      </c>
      <c r="Q48" s="193"/>
      <c r="R48" s="29"/>
      <c r="S48" s="230"/>
      <c r="U48" s="31" t="s">
        <v>24</v>
      </c>
      <c r="V48" s="32">
        <v>40.292999999999999</v>
      </c>
      <c r="W48" s="193"/>
      <c r="X48" s="29"/>
      <c r="Y48" s="230"/>
      <c r="AA48" s="31" t="s">
        <v>24</v>
      </c>
      <c r="AB48" s="32">
        <v>38.616</v>
      </c>
      <c r="AC48" s="193"/>
      <c r="AD48" s="29"/>
      <c r="AE48" s="230"/>
      <c r="AF48" s="4"/>
      <c r="AG48" s="31" t="s">
        <v>24</v>
      </c>
      <c r="AH48" s="32">
        <v>33.829000000000001</v>
      </c>
      <c r="AI48" s="193"/>
      <c r="AJ48" s="29"/>
      <c r="AK48" s="230"/>
      <c r="AM48" s="31" t="s">
        <v>24</v>
      </c>
      <c r="AN48" s="32">
        <v>34.618000000000002</v>
      </c>
      <c r="AO48" s="193"/>
      <c r="AP48" s="29"/>
      <c r="AQ48" s="230"/>
      <c r="AS48" s="31" t="s">
        <v>24</v>
      </c>
      <c r="AT48" s="32">
        <v>36.225000000000001</v>
      </c>
      <c r="AU48" s="193"/>
      <c r="AV48" s="29"/>
      <c r="AW48" s="230"/>
      <c r="AY48" s="31" t="s">
        <v>24</v>
      </c>
      <c r="AZ48" s="32">
        <v>38.616</v>
      </c>
      <c r="BA48" s="193"/>
      <c r="BB48" s="29"/>
      <c r="BC48" s="230"/>
      <c r="BE48" s="187" t="s">
        <v>155</v>
      </c>
    </row>
    <row r="49" spans="2:57" x14ac:dyDescent="0.3">
      <c r="B49" s="31" t="s">
        <v>154</v>
      </c>
      <c r="C49" s="31" t="s">
        <v>25</v>
      </c>
      <c r="D49" s="32">
        <v>36.688000000000002</v>
      </c>
      <c r="E49" s="193"/>
      <c r="F49" s="29"/>
      <c r="G49" s="230"/>
      <c r="I49" s="31" t="s">
        <v>25</v>
      </c>
      <c r="J49" s="32">
        <v>33.095999999999997</v>
      </c>
      <c r="K49" s="193"/>
      <c r="L49" s="29"/>
      <c r="M49" s="230"/>
      <c r="O49" s="31" t="s">
        <v>25</v>
      </c>
      <c r="P49" s="32">
        <v>35.72</v>
      </c>
      <c r="Q49" s="193"/>
      <c r="R49" s="29"/>
      <c r="S49" s="230"/>
      <c r="U49" s="31" t="s">
        <v>25</v>
      </c>
      <c r="V49" s="32">
        <v>42.44</v>
      </c>
      <c r="W49" s="193"/>
      <c r="X49" s="29"/>
      <c r="Y49" s="230"/>
      <c r="AA49" s="31" t="s">
        <v>25</v>
      </c>
      <c r="AB49" s="32">
        <v>40.709000000000003</v>
      </c>
      <c r="AC49" s="193"/>
      <c r="AD49" s="29"/>
      <c r="AE49" s="230"/>
      <c r="AF49" s="4"/>
      <c r="AG49" s="31" t="s">
        <v>25</v>
      </c>
      <c r="AH49" s="32">
        <v>35.768000000000001</v>
      </c>
      <c r="AI49" s="193"/>
      <c r="AJ49" s="29"/>
      <c r="AK49" s="230"/>
      <c r="AM49" s="31" t="s">
        <v>25</v>
      </c>
      <c r="AN49" s="32">
        <v>36.582999999999998</v>
      </c>
      <c r="AO49" s="193"/>
      <c r="AP49" s="29"/>
      <c r="AQ49" s="230"/>
      <c r="AS49" s="31" t="s">
        <v>25</v>
      </c>
      <c r="AT49" s="32">
        <v>38.241</v>
      </c>
      <c r="AU49" s="193"/>
      <c r="AV49" s="29"/>
      <c r="AW49" s="230"/>
      <c r="AY49" s="31" t="s">
        <v>25</v>
      </c>
      <c r="AZ49" s="32">
        <v>40.709000000000003</v>
      </c>
      <c r="BA49" s="193"/>
      <c r="BB49" s="29"/>
      <c r="BC49" s="230"/>
      <c r="BE49" s="187" t="s">
        <v>155</v>
      </c>
    </row>
    <row r="50" spans="2:57" x14ac:dyDescent="0.3">
      <c r="B50" s="31" t="s">
        <v>154</v>
      </c>
      <c r="C50" s="31" t="s">
        <v>26</v>
      </c>
      <c r="D50" s="32">
        <v>38.655000000000001</v>
      </c>
      <c r="E50" s="193"/>
      <c r="F50" s="29"/>
      <c r="G50" s="230"/>
      <c r="I50" s="31" t="s">
        <v>26</v>
      </c>
      <c r="J50" s="32">
        <v>34.951000000000001</v>
      </c>
      <c r="K50" s="193"/>
      <c r="L50" s="29"/>
      <c r="M50" s="230"/>
      <c r="O50" s="31" t="s">
        <v>26</v>
      </c>
      <c r="P50" s="32">
        <v>37.656999999999996</v>
      </c>
      <c r="Q50" s="193"/>
      <c r="R50" s="29"/>
      <c r="S50" s="230"/>
      <c r="U50" s="31" t="s">
        <v>26</v>
      </c>
      <c r="V50" s="32">
        <v>44.585999999999999</v>
      </c>
      <c r="W50" s="193"/>
      <c r="X50" s="29"/>
      <c r="Y50" s="230"/>
      <c r="AA50" s="31" t="s">
        <v>26</v>
      </c>
      <c r="AB50" s="32">
        <v>42.801000000000002</v>
      </c>
      <c r="AC50" s="193"/>
      <c r="AD50" s="29"/>
      <c r="AE50" s="230"/>
      <c r="AF50" s="4"/>
      <c r="AG50" s="31" t="s">
        <v>26</v>
      </c>
      <c r="AH50" s="32">
        <v>37.707000000000001</v>
      </c>
      <c r="AI50" s="193"/>
      <c r="AJ50" s="29"/>
      <c r="AK50" s="230"/>
      <c r="AM50" s="31" t="s">
        <v>26</v>
      </c>
      <c r="AN50" s="32">
        <v>38.546999999999997</v>
      </c>
      <c r="AO50" s="193"/>
      <c r="AP50" s="29"/>
      <c r="AQ50" s="230"/>
      <c r="AS50" s="31" t="s">
        <v>26</v>
      </c>
      <c r="AT50" s="32">
        <v>40.256</v>
      </c>
      <c r="AU50" s="193"/>
      <c r="AV50" s="29"/>
      <c r="AW50" s="230"/>
      <c r="AY50" s="31" t="s">
        <v>26</v>
      </c>
      <c r="AZ50" s="32">
        <v>42.801000000000002</v>
      </c>
      <c r="BA50" s="193"/>
      <c r="BB50" s="29"/>
      <c r="BC50" s="230"/>
      <c r="BE50" s="187" t="s">
        <v>155</v>
      </c>
    </row>
    <row r="51" spans="2:57" x14ac:dyDescent="0.3">
      <c r="B51" s="31" t="s">
        <v>154</v>
      </c>
      <c r="C51" s="31" t="s">
        <v>27</v>
      </c>
      <c r="D51" s="32">
        <v>40.622999999999998</v>
      </c>
      <c r="E51" s="193"/>
      <c r="F51" s="29"/>
      <c r="G51" s="230"/>
      <c r="I51" s="31" t="s">
        <v>27</v>
      </c>
      <c r="J51" s="32">
        <v>36.807000000000002</v>
      </c>
      <c r="K51" s="193"/>
      <c r="L51" s="29"/>
      <c r="M51" s="230"/>
      <c r="O51" s="31" t="s">
        <v>27</v>
      </c>
      <c r="P51" s="32">
        <v>39.594000000000001</v>
      </c>
      <c r="Q51" s="193"/>
      <c r="R51" s="29"/>
      <c r="S51" s="230"/>
      <c r="U51" s="31" t="s">
        <v>27</v>
      </c>
      <c r="V51" s="32">
        <v>46.732999999999997</v>
      </c>
      <c r="W51" s="193"/>
      <c r="X51" s="29"/>
      <c r="Y51" s="230"/>
      <c r="AA51" s="31" t="s">
        <v>27</v>
      </c>
      <c r="AB51" s="32">
        <v>44.893999999999998</v>
      </c>
      <c r="AC51" s="193"/>
      <c r="AD51" s="29"/>
      <c r="AE51" s="230"/>
      <c r="AF51" s="4"/>
      <c r="AG51" s="31" t="s">
        <v>27</v>
      </c>
      <c r="AH51" s="32">
        <v>39.646000000000001</v>
      </c>
      <c r="AI51" s="193"/>
      <c r="AJ51" s="29"/>
      <c r="AK51" s="230"/>
      <c r="AM51" s="31" t="s">
        <v>27</v>
      </c>
      <c r="AN51" s="32">
        <v>40.512</v>
      </c>
      <c r="AO51" s="193"/>
      <c r="AP51" s="29"/>
      <c r="AQ51" s="230"/>
      <c r="AS51" s="31" t="s">
        <v>27</v>
      </c>
      <c r="AT51" s="32">
        <v>42.271999999999998</v>
      </c>
      <c r="AU51" s="193"/>
      <c r="AV51" s="29"/>
      <c r="AW51" s="230"/>
      <c r="AY51" s="31" t="s">
        <v>27</v>
      </c>
      <c r="AZ51" s="32">
        <v>44.893999999999998</v>
      </c>
      <c r="BA51" s="193"/>
      <c r="BB51" s="29"/>
      <c r="BC51" s="230"/>
      <c r="BE51" s="187" t="s">
        <v>155</v>
      </c>
    </row>
    <row r="52" spans="2:57" x14ac:dyDescent="0.3">
      <c r="B52" s="31" t="s">
        <v>154</v>
      </c>
      <c r="C52" s="31" t="s">
        <v>31</v>
      </c>
      <c r="D52" s="32">
        <v>43.232999999999997</v>
      </c>
      <c r="E52" s="28"/>
      <c r="F52" s="29"/>
      <c r="G52" s="230"/>
      <c r="I52" s="31" t="s">
        <v>31</v>
      </c>
      <c r="J52" s="32">
        <v>39.029000000000003</v>
      </c>
      <c r="K52" s="28"/>
      <c r="L52" s="29"/>
      <c r="M52" s="230"/>
      <c r="O52" s="31" t="s">
        <v>31</v>
      </c>
      <c r="P52" s="32">
        <v>42.1</v>
      </c>
      <c r="Q52" s="28"/>
      <c r="R52" s="29"/>
      <c r="S52" s="230"/>
      <c r="U52" s="31" t="s">
        <v>31</v>
      </c>
      <c r="V52" s="32">
        <v>49.965000000000003</v>
      </c>
      <c r="W52" s="28"/>
      <c r="X52" s="29"/>
      <c r="Y52" s="230"/>
      <c r="AA52" s="31" t="s">
        <v>31</v>
      </c>
      <c r="AB52" s="32">
        <v>47.939</v>
      </c>
      <c r="AC52" s="28"/>
      <c r="AD52" s="29"/>
      <c r="AE52" s="230"/>
      <c r="AF52" s="4"/>
      <c r="AG52" s="31" t="s">
        <v>31</v>
      </c>
      <c r="AH52" s="32">
        <v>42.156999999999996</v>
      </c>
      <c r="AI52" s="28"/>
      <c r="AJ52" s="29"/>
      <c r="AK52" s="230"/>
      <c r="AM52" s="31" t="s">
        <v>31</v>
      </c>
      <c r="AN52" s="32">
        <v>43.11</v>
      </c>
      <c r="AO52" s="28"/>
      <c r="AP52" s="29"/>
      <c r="AQ52" s="230"/>
      <c r="AS52" s="31" t="s">
        <v>31</v>
      </c>
      <c r="AT52" s="32">
        <v>45.05</v>
      </c>
      <c r="AU52" s="28"/>
      <c r="AV52" s="29"/>
      <c r="AW52" s="230"/>
      <c r="AY52" s="31" t="s">
        <v>31</v>
      </c>
      <c r="AZ52" s="32">
        <v>47.939</v>
      </c>
      <c r="BA52" s="28"/>
      <c r="BB52" s="29"/>
      <c r="BC52" s="230"/>
      <c r="BE52" s="187" t="s">
        <v>155</v>
      </c>
    </row>
    <row r="53" spans="2:57" x14ac:dyDescent="0.3">
      <c r="B53" s="31" t="s">
        <v>154</v>
      </c>
      <c r="C53" s="31" t="s">
        <v>15</v>
      </c>
      <c r="D53" s="32"/>
      <c r="E53" s="35">
        <v>100</v>
      </c>
      <c r="F53" s="36">
        <v>7.4399999999999994E-2</v>
      </c>
      <c r="G53" s="229">
        <v>32.073</v>
      </c>
      <c r="I53" s="31" t="s">
        <v>15</v>
      </c>
      <c r="J53" s="32"/>
      <c r="K53" s="35">
        <v>100</v>
      </c>
      <c r="L53" s="36">
        <v>5.7200000000000001E-2</v>
      </c>
      <c r="M53" s="229">
        <v>30.449000000000002</v>
      </c>
      <c r="O53" s="31" t="s">
        <v>15</v>
      </c>
      <c r="P53" s="32"/>
      <c r="Q53" s="35">
        <v>100</v>
      </c>
      <c r="R53" s="36">
        <v>6.1699999999999998E-2</v>
      </c>
      <c r="S53" s="229">
        <v>32.844999999999999</v>
      </c>
      <c r="U53" s="31" t="s">
        <v>15</v>
      </c>
      <c r="V53" s="32"/>
      <c r="W53" s="35">
        <v>100</v>
      </c>
      <c r="X53" s="36">
        <v>7.3300000000000004E-2</v>
      </c>
      <c r="Y53" s="229">
        <v>38.97</v>
      </c>
      <c r="AA53" s="31" t="s">
        <v>15</v>
      </c>
      <c r="AB53" s="32"/>
      <c r="AC53" s="35">
        <v>100</v>
      </c>
      <c r="AD53" s="36">
        <v>7.0300000000000001E-2</v>
      </c>
      <c r="AE53" s="229">
        <v>37.393999999999998</v>
      </c>
      <c r="AF53" s="4"/>
      <c r="AG53" s="31" t="s">
        <v>15</v>
      </c>
      <c r="AH53" s="32"/>
      <c r="AI53" s="35">
        <v>100</v>
      </c>
      <c r="AJ53" s="36">
        <v>6.1800000000000001E-2</v>
      </c>
      <c r="AK53" s="229">
        <v>32.887</v>
      </c>
      <c r="AM53" s="31" t="s">
        <v>15</v>
      </c>
      <c r="AN53" s="32"/>
      <c r="AO53" s="35">
        <v>100</v>
      </c>
      <c r="AP53" s="36">
        <v>6.3200000000000006E-2</v>
      </c>
      <c r="AQ53" s="229">
        <v>33.630000000000003</v>
      </c>
      <c r="AS53" s="31" t="s">
        <v>15</v>
      </c>
      <c r="AT53" s="32"/>
      <c r="AU53" s="35">
        <v>100</v>
      </c>
      <c r="AV53" s="36">
        <v>6.6100000000000006E-2</v>
      </c>
      <c r="AW53" s="229">
        <v>35.134999999999998</v>
      </c>
      <c r="AY53" s="31" t="s">
        <v>15</v>
      </c>
      <c r="AZ53" s="32"/>
      <c r="BA53" s="35">
        <v>100</v>
      </c>
      <c r="BB53" s="36">
        <v>7.0300000000000001E-2</v>
      </c>
      <c r="BC53" s="229">
        <v>37.393999999999998</v>
      </c>
      <c r="BE53" s="187" t="s">
        <v>155</v>
      </c>
    </row>
    <row r="54" spans="2:57" x14ac:dyDescent="0.3">
      <c r="B54" s="189" t="s">
        <v>129</v>
      </c>
      <c r="C54" s="26" t="s">
        <v>9</v>
      </c>
      <c r="D54" s="27">
        <v>37.217999999999996</v>
      </c>
      <c r="E54" s="28"/>
      <c r="F54" s="29"/>
      <c r="G54" s="228"/>
      <c r="I54" s="26" t="s">
        <v>9</v>
      </c>
      <c r="J54" s="27">
        <v>33.606000000000002</v>
      </c>
      <c r="K54" s="28"/>
      <c r="L54" s="29"/>
      <c r="M54" s="228"/>
      <c r="O54" s="26" t="s">
        <v>9</v>
      </c>
      <c r="P54" s="27">
        <v>36.244</v>
      </c>
      <c r="Q54" s="28"/>
      <c r="R54" s="29"/>
      <c r="S54" s="228"/>
      <c r="U54" s="26" t="s">
        <v>9</v>
      </c>
      <c r="V54" s="27">
        <v>43.002000000000002</v>
      </c>
      <c r="W54" s="28"/>
      <c r="X54" s="29"/>
      <c r="Y54" s="228"/>
      <c r="AA54" s="26" t="s">
        <v>9</v>
      </c>
      <c r="AB54" s="27">
        <v>41.261000000000003</v>
      </c>
      <c r="AC54" s="28"/>
      <c r="AD54" s="29"/>
      <c r="AE54" s="228"/>
      <c r="AF54" s="4"/>
      <c r="AG54" s="26" t="s">
        <v>9</v>
      </c>
      <c r="AH54" s="27">
        <v>36.293999999999997</v>
      </c>
      <c r="AI54" s="28"/>
      <c r="AJ54" s="29"/>
      <c r="AK54" s="228"/>
      <c r="AM54" s="26" t="s">
        <v>9</v>
      </c>
      <c r="AN54" s="27">
        <v>37.113</v>
      </c>
      <c r="AO54" s="28"/>
      <c r="AP54" s="29"/>
      <c r="AQ54" s="228"/>
      <c r="AS54" s="26" t="s">
        <v>9</v>
      </c>
      <c r="AT54" s="27">
        <v>38.779000000000003</v>
      </c>
      <c r="AU54" s="28"/>
      <c r="AV54" s="29"/>
      <c r="AW54" s="228"/>
      <c r="AY54" s="26" t="s">
        <v>9</v>
      </c>
      <c r="AZ54" s="27">
        <v>41.261000000000003</v>
      </c>
      <c r="BA54" s="28"/>
      <c r="BB54" s="29"/>
      <c r="BC54" s="228"/>
      <c r="BE54" s="187" t="s">
        <v>156</v>
      </c>
    </row>
    <row r="55" spans="2:57" x14ac:dyDescent="0.3">
      <c r="B55" s="31" t="s">
        <v>129</v>
      </c>
      <c r="C55" s="31" t="s">
        <v>23</v>
      </c>
      <c r="D55" s="32">
        <v>39.595999999999997</v>
      </c>
      <c r="E55" s="194"/>
      <c r="F55" s="195"/>
      <c r="G55" s="228"/>
      <c r="I55" s="31" t="s">
        <v>23</v>
      </c>
      <c r="J55" s="32">
        <v>35.848999999999997</v>
      </c>
      <c r="K55" s="194"/>
      <c r="L55" s="195"/>
      <c r="M55" s="228"/>
      <c r="O55" s="31" t="s">
        <v>23</v>
      </c>
      <c r="P55" s="32">
        <v>38.585999999999999</v>
      </c>
      <c r="Q55" s="194"/>
      <c r="R55" s="195"/>
      <c r="S55" s="228"/>
      <c r="U55" s="31" t="s">
        <v>23</v>
      </c>
      <c r="V55" s="32">
        <v>45.595999999999997</v>
      </c>
      <c r="W55" s="194"/>
      <c r="X55" s="195"/>
      <c r="Y55" s="228"/>
      <c r="AA55" s="31" t="s">
        <v>23</v>
      </c>
      <c r="AB55" s="32">
        <v>43.79</v>
      </c>
      <c r="AC55" s="194"/>
      <c r="AD55" s="195"/>
      <c r="AE55" s="228"/>
      <c r="AF55" s="4"/>
      <c r="AG55" s="31" t="s">
        <v>23</v>
      </c>
      <c r="AH55" s="32">
        <v>38.637</v>
      </c>
      <c r="AI55" s="194"/>
      <c r="AJ55" s="195"/>
      <c r="AK55" s="228"/>
      <c r="AM55" s="31" t="s">
        <v>23</v>
      </c>
      <c r="AN55" s="32">
        <v>39.487000000000002</v>
      </c>
      <c r="AO55" s="194"/>
      <c r="AP55" s="195"/>
      <c r="AQ55" s="228"/>
      <c r="AS55" s="31" t="s">
        <v>23</v>
      </c>
      <c r="AT55" s="32">
        <v>41.215000000000003</v>
      </c>
      <c r="AU55" s="194"/>
      <c r="AV55" s="195"/>
      <c r="AW55" s="228"/>
      <c r="AY55" s="31" t="s">
        <v>23</v>
      </c>
      <c r="AZ55" s="32">
        <v>43.79</v>
      </c>
      <c r="BA55" s="194"/>
      <c r="BB55" s="195"/>
      <c r="BC55" s="228"/>
      <c r="BE55" s="187" t="s">
        <v>156</v>
      </c>
    </row>
    <row r="56" spans="2:57" x14ac:dyDescent="0.3">
      <c r="B56" s="31" t="s">
        <v>129</v>
      </c>
      <c r="C56" s="31" t="s">
        <v>24</v>
      </c>
      <c r="D56" s="32">
        <v>41.973999999999997</v>
      </c>
      <c r="E56" s="194"/>
      <c r="F56" s="29"/>
      <c r="G56" s="228"/>
      <c r="I56" s="31" t="s">
        <v>24</v>
      </c>
      <c r="J56" s="32">
        <v>38.091999999999999</v>
      </c>
      <c r="K56" s="194"/>
      <c r="L56" s="29"/>
      <c r="M56" s="228"/>
      <c r="O56" s="31" t="s">
        <v>24</v>
      </c>
      <c r="P56" s="32">
        <v>40.927</v>
      </c>
      <c r="Q56" s="194"/>
      <c r="R56" s="29"/>
      <c r="S56" s="228"/>
      <c r="U56" s="31" t="s">
        <v>24</v>
      </c>
      <c r="V56" s="32">
        <v>48.19</v>
      </c>
      <c r="W56" s="194"/>
      <c r="X56" s="29"/>
      <c r="Y56" s="228"/>
      <c r="AA56" s="31" t="s">
        <v>24</v>
      </c>
      <c r="AB56" s="32">
        <v>46.319000000000003</v>
      </c>
      <c r="AC56" s="194"/>
      <c r="AD56" s="29"/>
      <c r="AE56" s="228"/>
      <c r="AF56" s="4"/>
      <c r="AG56" s="31" t="s">
        <v>24</v>
      </c>
      <c r="AH56" s="32">
        <v>40.981000000000002</v>
      </c>
      <c r="AI56" s="194"/>
      <c r="AJ56" s="29"/>
      <c r="AK56" s="228"/>
      <c r="AM56" s="31" t="s">
        <v>24</v>
      </c>
      <c r="AN56" s="32">
        <v>41.860999999999997</v>
      </c>
      <c r="AO56" s="194"/>
      <c r="AP56" s="29"/>
      <c r="AQ56" s="228"/>
      <c r="AS56" s="31" t="s">
        <v>24</v>
      </c>
      <c r="AT56" s="32">
        <v>43.652000000000001</v>
      </c>
      <c r="AU56" s="194"/>
      <c r="AV56" s="29"/>
      <c r="AW56" s="228"/>
      <c r="AY56" s="31" t="s">
        <v>24</v>
      </c>
      <c r="AZ56" s="32">
        <v>46.319000000000003</v>
      </c>
      <c r="BA56" s="194"/>
      <c r="BB56" s="29"/>
      <c r="BC56" s="228"/>
      <c r="BE56" s="187" t="s">
        <v>156</v>
      </c>
    </row>
    <row r="57" spans="2:57" x14ac:dyDescent="0.3">
      <c r="B57" s="31" t="s">
        <v>129</v>
      </c>
      <c r="C57" s="31" t="s">
        <v>25</v>
      </c>
      <c r="D57" s="32">
        <v>44.351999999999997</v>
      </c>
      <c r="E57" s="194"/>
      <c r="F57" s="29"/>
      <c r="G57" s="228"/>
      <c r="I57" s="31" t="s">
        <v>25</v>
      </c>
      <c r="J57" s="32">
        <v>40.335000000000001</v>
      </c>
      <c r="K57" s="194"/>
      <c r="L57" s="29"/>
      <c r="M57" s="228"/>
      <c r="O57" s="31" t="s">
        <v>25</v>
      </c>
      <c r="P57" s="32">
        <v>43.268999999999998</v>
      </c>
      <c r="Q57" s="194"/>
      <c r="R57" s="29"/>
      <c r="S57" s="228"/>
      <c r="U57" s="31" t="s">
        <v>25</v>
      </c>
      <c r="V57" s="32">
        <v>50.784999999999997</v>
      </c>
      <c r="W57" s="194"/>
      <c r="X57" s="29"/>
      <c r="Y57" s="228"/>
      <c r="AA57" s="31" t="s">
        <v>25</v>
      </c>
      <c r="AB57" s="32">
        <v>48.847999999999999</v>
      </c>
      <c r="AC57" s="194"/>
      <c r="AD57" s="29"/>
      <c r="AE57" s="228"/>
      <c r="AF57" s="4"/>
      <c r="AG57" s="31" t="s">
        <v>25</v>
      </c>
      <c r="AH57" s="32">
        <v>43.323999999999998</v>
      </c>
      <c r="AI57" s="194"/>
      <c r="AJ57" s="29"/>
      <c r="AK57" s="228"/>
      <c r="AM57" s="31" t="s">
        <v>25</v>
      </c>
      <c r="AN57" s="32">
        <v>44.234999999999999</v>
      </c>
      <c r="AO57" s="194"/>
      <c r="AP57" s="29"/>
      <c r="AQ57" s="228"/>
      <c r="AS57" s="31" t="s">
        <v>25</v>
      </c>
      <c r="AT57" s="32">
        <v>46.088000000000001</v>
      </c>
      <c r="AU57" s="194"/>
      <c r="AV57" s="29"/>
      <c r="AW57" s="228"/>
      <c r="AY57" s="31" t="s">
        <v>25</v>
      </c>
      <c r="AZ57" s="32">
        <v>48.847999999999999</v>
      </c>
      <c r="BA57" s="194"/>
      <c r="BB57" s="29"/>
      <c r="BC57" s="228"/>
      <c r="BE57" s="187" t="s">
        <v>156</v>
      </c>
    </row>
    <row r="58" spans="2:57" x14ac:dyDescent="0.3">
      <c r="B58" s="31" t="s">
        <v>129</v>
      </c>
      <c r="C58" s="31" t="s">
        <v>26</v>
      </c>
      <c r="D58" s="32">
        <v>46.73</v>
      </c>
      <c r="E58" s="194"/>
      <c r="F58" s="29"/>
      <c r="G58" s="228"/>
      <c r="I58" s="31" t="s">
        <v>26</v>
      </c>
      <c r="J58" s="32">
        <v>42.578000000000003</v>
      </c>
      <c r="K58" s="194"/>
      <c r="L58" s="29"/>
      <c r="M58" s="228"/>
      <c r="O58" s="31" t="s">
        <v>26</v>
      </c>
      <c r="P58" s="32">
        <v>45.61</v>
      </c>
      <c r="Q58" s="194"/>
      <c r="R58" s="29"/>
      <c r="S58" s="228"/>
      <c r="U58" s="31" t="s">
        <v>26</v>
      </c>
      <c r="V58" s="32">
        <v>53.378999999999998</v>
      </c>
      <c r="W58" s="194"/>
      <c r="X58" s="29"/>
      <c r="Y58" s="228"/>
      <c r="AA58" s="31" t="s">
        <v>26</v>
      </c>
      <c r="AB58" s="32">
        <v>51.378</v>
      </c>
      <c r="AC58" s="194"/>
      <c r="AD58" s="29"/>
      <c r="AE58" s="228"/>
      <c r="AF58" s="4"/>
      <c r="AG58" s="31" t="s">
        <v>26</v>
      </c>
      <c r="AH58" s="32">
        <v>45.667999999999999</v>
      </c>
      <c r="AI58" s="194"/>
      <c r="AJ58" s="29"/>
      <c r="AK58" s="228"/>
      <c r="AM58" s="31" t="s">
        <v>26</v>
      </c>
      <c r="AN58" s="32">
        <v>46.609000000000002</v>
      </c>
      <c r="AO58" s="194"/>
      <c r="AP58" s="29"/>
      <c r="AQ58" s="228"/>
      <c r="AS58" s="31" t="s">
        <v>26</v>
      </c>
      <c r="AT58" s="32">
        <v>48.524000000000001</v>
      </c>
      <c r="AU58" s="194"/>
      <c r="AV58" s="29"/>
      <c r="AW58" s="228"/>
      <c r="AY58" s="31" t="s">
        <v>26</v>
      </c>
      <c r="AZ58" s="32">
        <v>51.378</v>
      </c>
      <c r="BA58" s="194"/>
      <c r="BB58" s="29"/>
      <c r="BC58" s="228"/>
      <c r="BE58" s="187" t="s">
        <v>156</v>
      </c>
    </row>
    <row r="59" spans="2:57" ht="15" customHeight="1" x14ac:dyDescent="0.3">
      <c r="B59" s="31" t="s">
        <v>129</v>
      </c>
      <c r="C59" s="31" t="s">
        <v>27</v>
      </c>
      <c r="D59" s="32">
        <v>49.107999999999997</v>
      </c>
      <c r="E59" s="194"/>
      <c r="F59" s="29"/>
      <c r="G59" s="228"/>
      <c r="I59" s="31" t="s">
        <v>27</v>
      </c>
      <c r="J59" s="32">
        <v>44.820999999999998</v>
      </c>
      <c r="K59" s="194"/>
      <c r="L59" s="29"/>
      <c r="M59" s="228"/>
      <c r="O59" s="31" t="s">
        <v>27</v>
      </c>
      <c r="P59" s="32">
        <v>47.951999999999998</v>
      </c>
      <c r="Q59" s="194"/>
      <c r="R59" s="29"/>
      <c r="S59" s="228"/>
      <c r="U59" s="31" t="s">
        <v>27</v>
      </c>
      <c r="V59" s="32">
        <v>55.972999999999999</v>
      </c>
      <c r="W59" s="194"/>
      <c r="X59" s="29"/>
      <c r="Y59" s="228"/>
      <c r="AA59" s="31" t="s">
        <v>27</v>
      </c>
      <c r="AB59" s="32">
        <v>53.906999999999996</v>
      </c>
      <c r="AC59" s="194"/>
      <c r="AD59" s="29"/>
      <c r="AE59" s="228"/>
      <c r="AF59" s="4"/>
      <c r="AG59" s="31" t="s">
        <v>27</v>
      </c>
      <c r="AH59" s="32">
        <v>48.011000000000003</v>
      </c>
      <c r="AI59" s="194"/>
      <c r="AJ59" s="29"/>
      <c r="AK59" s="228"/>
      <c r="AM59" s="31" t="s">
        <v>27</v>
      </c>
      <c r="AN59" s="32">
        <v>48.982999999999997</v>
      </c>
      <c r="AO59" s="194"/>
      <c r="AP59" s="29"/>
      <c r="AQ59" s="228"/>
      <c r="AS59" s="31" t="s">
        <v>27</v>
      </c>
      <c r="AT59" s="32">
        <v>50.960999999999999</v>
      </c>
      <c r="AU59" s="194"/>
      <c r="AV59" s="29"/>
      <c r="AW59" s="228"/>
      <c r="AY59" s="31" t="s">
        <v>27</v>
      </c>
      <c r="AZ59" s="32">
        <v>53.906999999999996</v>
      </c>
      <c r="BA59" s="194"/>
      <c r="BB59" s="29"/>
      <c r="BC59" s="228"/>
      <c r="BE59" s="187" t="s">
        <v>156</v>
      </c>
    </row>
    <row r="60" spans="2:57" ht="15" customHeight="1" x14ac:dyDescent="0.3">
      <c r="B60" s="31" t="s">
        <v>129</v>
      </c>
      <c r="C60" s="31" t="s">
        <v>31</v>
      </c>
      <c r="D60" s="32">
        <v>51.223000000000006</v>
      </c>
      <c r="E60" s="194"/>
      <c r="F60" s="29"/>
      <c r="G60" s="228"/>
      <c r="I60" s="31" t="s">
        <v>31</v>
      </c>
      <c r="J60" s="32">
        <v>46.573</v>
      </c>
      <c r="K60" s="194"/>
      <c r="L60" s="29"/>
      <c r="M60" s="228"/>
      <c r="O60" s="31" t="s">
        <v>31</v>
      </c>
      <c r="P60" s="32">
        <v>49.969000000000001</v>
      </c>
      <c r="Q60" s="194"/>
      <c r="R60" s="29"/>
      <c r="S60" s="228"/>
      <c r="U60" s="31" t="s">
        <v>31</v>
      </c>
      <c r="V60" s="32">
        <v>58.668999999999997</v>
      </c>
      <c r="W60" s="194"/>
      <c r="X60" s="29"/>
      <c r="Y60" s="228"/>
      <c r="AA60" s="31" t="s">
        <v>31</v>
      </c>
      <c r="AB60" s="32">
        <v>56.427999999999997</v>
      </c>
      <c r="AC60" s="194"/>
      <c r="AD60" s="29"/>
      <c r="AE60" s="228"/>
      <c r="AF60" s="4"/>
      <c r="AG60" s="31" t="s">
        <v>31</v>
      </c>
      <c r="AH60" s="32">
        <v>50.033000000000001</v>
      </c>
      <c r="AI60" s="194"/>
      <c r="AJ60" s="29"/>
      <c r="AK60" s="228"/>
      <c r="AM60" s="31" t="s">
        <v>31</v>
      </c>
      <c r="AN60" s="32">
        <v>51.087000000000003</v>
      </c>
      <c r="AO60" s="194"/>
      <c r="AP60" s="29"/>
      <c r="AQ60" s="228"/>
      <c r="AS60" s="31" t="s">
        <v>31</v>
      </c>
      <c r="AT60" s="32">
        <v>53.232999999999997</v>
      </c>
      <c r="AU60" s="194"/>
      <c r="AV60" s="29"/>
      <c r="AW60" s="228"/>
      <c r="AY60" s="31" t="s">
        <v>31</v>
      </c>
      <c r="AZ60" s="32">
        <v>56.427999999999997</v>
      </c>
      <c r="BA60" s="194"/>
      <c r="BB60" s="29"/>
      <c r="BC60" s="228"/>
      <c r="BE60" s="187" t="s">
        <v>156</v>
      </c>
    </row>
    <row r="61" spans="2:57" ht="15" customHeight="1" x14ac:dyDescent="0.3">
      <c r="B61" s="33" t="s">
        <v>129</v>
      </c>
      <c r="C61" s="33" t="s">
        <v>15</v>
      </c>
      <c r="D61" s="34"/>
      <c r="E61" s="35">
        <v>100</v>
      </c>
      <c r="F61" s="36">
        <v>9.5600000000000004E-2</v>
      </c>
      <c r="G61" s="229">
        <v>36.883000000000003</v>
      </c>
      <c r="I61" s="33" t="s">
        <v>15</v>
      </c>
      <c r="J61" s="34"/>
      <c r="K61" s="35">
        <v>100</v>
      </c>
      <c r="L61" s="36">
        <v>7.8399999999999997E-2</v>
      </c>
      <c r="M61" s="229">
        <v>34.813000000000002</v>
      </c>
      <c r="O61" s="33" t="s">
        <v>15</v>
      </c>
      <c r="P61" s="34"/>
      <c r="Q61" s="35">
        <v>100</v>
      </c>
      <c r="R61" s="36">
        <v>8.4099999999999994E-2</v>
      </c>
      <c r="S61" s="229">
        <v>37.353999999999999</v>
      </c>
      <c r="U61" s="33" t="s">
        <v>15</v>
      </c>
      <c r="V61" s="34"/>
      <c r="W61" s="35">
        <v>100</v>
      </c>
      <c r="X61" s="36">
        <v>9.8699999999999996E-2</v>
      </c>
      <c r="Y61" s="229">
        <v>43.863999999999997</v>
      </c>
      <c r="AA61" s="33" t="s">
        <v>15</v>
      </c>
      <c r="AB61" s="34"/>
      <c r="AC61" s="35">
        <v>100</v>
      </c>
      <c r="AD61" s="36">
        <v>9.5000000000000001E-2</v>
      </c>
      <c r="AE61" s="229">
        <v>42.177999999999997</v>
      </c>
      <c r="AF61" s="4"/>
      <c r="AG61" s="33" t="s">
        <v>15</v>
      </c>
      <c r="AH61" s="34"/>
      <c r="AI61" s="35">
        <v>100</v>
      </c>
      <c r="AJ61" s="36">
        <v>8.4199999999999997E-2</v>
      </c>
      <c r="AK61" s="229">
        <v>37.402999999999999</v>
      </c>
      <c r="AM61" s="33" t="s">
        <v>15</v>
      </c>
      <c r="AN61" s="34"/>
      <c r="AO61" s="35">
        <v>100</v>
      </c>
      <c r="AP61" s="36">
        <v>8.5999999999999993E-2</v>
      </c>
      <c r="AQ61" s="229">
        <v>38.186999999999998</v>
      </c>
      <c r="AS61" s="33" t="s">
        <v>15</v>
      </c>
      <c r="AT61" s="34"/>
      <c r="AU61" s="35">
        <v>100</v>
      </c>
      <c r="AV61" s="36">
        <v>8.9599999999999999E-2</v>
      </c>
      <c r="AW61" s="229">
        <v>39.792999999999999</v>
      </c>
      <c r="AY61" s="33" t="s">
        <v>15</v>
      </c>
      <c r="AZ61" s="34"/>
      <c r="BA61" s="35">
        <v>100</v>
      </c>
      <c r="BB61" s="36">
        <v>9.5000000000000001E-2</v>
      </c>
      <c r="BC61" s="229">
        <v>42.177999999999997</v>
      </c>
      <c r="BE61" s="187" t="s">
        <v>156</v>
      </c>
    </row>
    <row r="62" spans="2:57" x14ac:dyDescent="0.3">
      <c r="B62" s="39"/>
      <c r="C62" s="39"/>
      <c r="D62" s="40"/>
      <c r="E62" s="196"/>
      <c r="F62" s="42"/>
      <c r="G62" s="46"/>
      <c r="J62" s="43"/>
      <c r="K62" s="197"/>
      <c r="L62" s="45"/>
      <c r="M62" s="45"/>
      <c r="P62" s="43"/>
      <c r="Q62" s="197"/>
      <c r="R62" s="45"/>
      <c r="S62" s="45"/>
      <c r="V62" s="43"/>
      <c r="W62" s="197"/>
      <c r="X62" s="45"/>
      <c r="Y62" s="45"/>
      <c r="AB62" s="198"/>
      <c r="AC62" s="197"/>
      <c r="AD62" s="45"/>
      <c r="AE62" s="45"/>
      <c r="AF62" s="4"/>
      <c r="AH62" s="198"/>
      <c r="AI62" s="198"/>
      <c r="AJ62" s="45"/>
      <c r="AK62" s="45"/>
      <c r="AN62" s="199"/>
      <c r="AO62" s="198"/>
      <c r="AP62" s="45"/>
      <c r="AQ62" s="45"/>
      <c r="AT62" s="198"/>
      <c r="AU62" s="198"/>
      <c r="AV62" s="200"/>
      <c r="AW62" s="45"/>
      <c r="AZ62" s="43"/>
      <c r="BA62" s="197"/>
      <c r="BB62" s="45"/>
      <c r="BC62" s="45"/>
      <c r="BE62" s="186"/>
    </row>
    <row r="63" spans="2:57" x14ac:dyDescent="0.3">
      <c r="B63" s="231" t="s">
        <v>32</v>
      </c>
      <c r="C63" s="232"/>
      <c r="D63" s="232"/>
      <c r="E63" s="232"/>
      <c r="F63" s="232"/>
      <c r="G63" s="233"/>
      <c r="J63" s="4"/>
      <c r="K63" s="39"/>
      <c r="L63" s="4"/>
      <c r="M63" s="4"/>
      <c r="P63" s="4"/>
      <c r="Q63" s="39"/>
      <c r="R63" s="4"/>
      <c r="S63" s="4"/>
      <c r="V63" s="4"/>
      <c r="W63" s="39"/>
      <c r="X63" s="4"/>
      <c r="Y63" s="4"/>
      <c r="AB63" s="4"/>
      <c r="AC63" s="39"/>
      <c r="AD63" s="4"/>
      <c r="AE63" s="4"/>
      <c r="AF63" s="4"/>
      <c r="AH63" s="4"/>
      <c r="AI63" s="4"/>
      <c r="AJ63" s="4"/>
      <c r="AK63" s="4"/>
      <c r="AN63" s="39"/>
      <c r="AO63" s="4"/>
      <c r="AP63" s="4"/>
      <c r="AQ63" s="4"/>
      <c r="AT63" s="4"/>
      <c r="AU63" s="4"/>
      <c r="AV63" s="4"/>
      <c r="AW63" s="4"/>
      <c r="AZ63" s="4"/>
      <c r="BA63" s="39"/>
      <c r="BB63" s="4"/>
      <c r="BC63" s="4"/>
      <c r="BE63" s="186"/>
    </row>
    <row r="64" spans="2:57" x14ac:dyDescent="0.3">
      <c r="B64" s="26" t="s">
        <v>33</v>
      </c>
      <c r="C64" s="26" t="s">
        <v>9</v>
      </c>
      <c r="D64" s="27">
        <v>40.078000000000003</v>
      </c>
      <c r="E64" s="28"/>
      <c r="F64" s="29"/>
      <c r="G64" s="30"/>
      <c r="I64" s="26" t="s">
        <v>9</v>
      </c>
      <c r="J64" s="27">
        <v>37.801000000000002</v>
      </c>
      <c r="K64" s="163"/>
      <c r="L64" s="164"/>
      <c r="M64" s="165"/>
      <c r="O64" s="26" t="s">
        <v>9</v>
      </c>
      <c r="P64" s="27">
        <v>39.279000000000003</v>
      </c>
      <c r="Q64" s="163"/>
      <c r="R64" s="164"/>
      <c r="S64" s="165"/>
      <c r="U64" s="26" t="s">
        <v>9</v>
      </c>
      <c r="V64" s="27">
        <v>43.323</v>
      </c>
      <c r="W64" s="163"/>
      <c r="X64" s="164"/>
      <c r="Y64" s="165"/>
      <c r="AA64" s="26" t="s">
        <v>9</v>
      </c>
      <c r="AB64" s="27">
        <v>43.506</v>
      </c>
      <c r="AC64" s="163"/>
      <c r="AD64" s="164"/>
      <c r="AE64" s="165"/>
      <c r="AF64" s="4"/>
      <c r="AG64" s="26" t="s">
        <v>9</v>
      </c>
      <c r="AH64" s="27">
        <v>39.417000000000002</v>
      </c>
      <c r="AI64" s="163"/>
      <c r="AJ64" s="164"/>
      <c r="AK64" s="165"/>
      <c r="AM64" s="26" t="s">
        <v>9</v>
      </c>
      <c r="AN64" s="27">
        <v>39.768999999999998</v>
      </c>
      <c r="AO64" s="163"/>
      <c r="AP64" s="164"/>
      <c r="AQ64" s="165"/>
      <c r="AS64" s="26" t="s">
        <v>9</v>
      </c>
      <c r="AT64" s="27">
        <v>40.856999999999999</v>
      </c>
      <c r="AU64" s="163"/>
      <c r="AV64" s="164"/>
      <c r="AW64" s="165"/>
      <c r="AY64" s="26" t="s">
        <v>9</v>
      </c>
      <c r="AZ64" s="27">
        <v>43.506</v>
      </c>
      <c r="BA64" s="163"/>
      <c r="BB64" s="164"/>
      <c r="BC64" s="165"/>
      <c r="BE64" s="187" t="s">
        <v>157</v>
      </c>
    </row>
    <row r="65" spans="2:57" x14ac:dyDescent="0.3">
      <c r="B65" s="31" t="s">
        <v>33</v>
      </c>
      <c r="C65" s="31" t="s">
        <v>14</v>
      </c>
      <c r="D65" s="225">
        <v>51.734000000000002</v>
      </c>
      <c r="E65" s="226"/>
      <c r="F65" s="29"/>
      <c r="G65" s="30"/>
      <c r="I65" s="31" t="s">
        <v>14</v>
      </c>
      <c r="J65" s="32">
        <v>48.795000000000002</v>
      </c>
      <c r="K65" s="28"/>
      <c r="L65" s="29"/>
      <c r="M65" s="30"/>
      <c r="O65" s="31" t="s">
        <v>14</v>
      </c>
      <c r="P65" s="32">
        <v>50.703000000000003</v>
      </c>
      <c r="Q65" s="28"/>
      <c r="R65" s="29"/>
      <c r="S65" s="30"/>
      <c r="U65" s="31" t="s">
        <v>14</v>
      </c>
      <c r="V65" s="32">
        <v>55.923000000000002</v>
      </c>
      <c r="W65" s="28"/>
      <c r="X65" s="29"/>
      <c r="Y65" s="30"/>
      <c r="AA65" s="31" t="s">
        <v>14</v>
      </c>
      <c r="AB65" s="32">
        <v>56.158999999999999</v>
      </c>
      <c r="AC65" s="28"/>
      <c r="AD65" s="29"/>
      <c r="AE65" s="30"/>
      <c r="AF65" s="4"/>
      <c r="AG65" s="31" t="s">
        <v>14</v>
      </c>
      <c r="AH65" s="32">
        <v>50.881</v>
      </c>
      <c r="AI65" s="28"/>
      <c r="AJ65" s="29"/>
      <c r="AK65" s="30"/>
      <c r="AM65" s="31" t="s">
        <v>14</v>
      </c>
      <c r="AN65" s="32">
        <v>51.335999999999999</v>
      </c>
      <c r="AO65" s="28"/>
      <c r="AP65" s="29"/>
      <c r="AQ65" s="30"/>
      <c r="AS65" s="31" t="s">
        <v>14</v>
      </c>
      <c r="AT65" s="32">
        <v>52.738999999999997</v>
      </c>
      <c r="AU65" s="28"/>
      <c r="AV65" s="29"/>
      <c r="AW65" s="30"/>
      <c r="AY65" s="31" t="s">
        <v>14</v>
      </c>
      <c r="AZ65" s="32">
        <v>56.158999999999999</v>
      </c>
      <c r="BA65" s="28"/>
      <c r="BB65" s="29"/>
      <c r="BC65" s="30"/>
      <c r="BE65" s="187" t="s">
        <v>157</v>
      </c>
    </row>
    <row r="66" spans="2:57" x14ac:dyDescent="0.3">
      <c r="B66" s="33" t="s">
        <v>33</v>
      </c>
      <c r="C66" s="33" t="s">
        <v>15</v>
      </c>
      <c r="D66" s="34"/>
      <c r="E66" s="227">
        <v>100</v>
      </c>
      <c r="F66" s="36">
        <v>0.1431</v>
      </c>
      <c r="G66" s="37">
        <v>30.2683</v>
      </c>
      <c r="I66" s="33" t="s">
        <v>15</v>
      </c>
      <c r="J66" s="34"/>
      <c r="K66" s="35">
        <v>100</v>
      </c>
      <c r="L66" s="36">
        <v>0.13500000000000001</v>
      </c>
      <c r="M66" s="37">
        <v>28.543900000000001</v>
      </c>
      <c r="O66" s="33" t="s">
        <v>15</v>
      </c>
      <c r="P66" s="34"/>
      <c r="Q66" s="35">
        <v>100</v>
      </c>
      <c r="R66" s="36">
        <v>0.14019999999999999</v>
      </c>
      <c r="S66" s="37">
        <v>29.6722</v>
      </c>
      <c r="U66" s="33" t="s">
        <v>15</v>
      </c>
      <c r="V66" s="34"/>
      <c r="W66" s="35">
        <v>100</v>
      </c>
      <c r="X66" s="36">
        <v>0.1547</v>
      </c>
      <c r="Y66" s="37">
        <v>32.717500000000001</v>
      </c>
      <c r="AA66" s="33" t="s">
        <v>15</v>
      </c>
      <c r="AB66" s="34"/>
      <c r="AC66" s="35">
        <v>100</v>
      </c>
      <c r="AD66" s="36">
        <v>0.15529999999999999</v>
      </c>
      <c r="AE66" s="37">
        <v>32.863300000000002</v>
      </c>
      <c r="AF66" s="4"/>
      <c r="AG66" s="33" t="s">
        <v>15</v>
      </c>
      <c r="AH66" s="34"/>
      <c r="AI66" s="35">
        <v>100</v>
      </c>
      <c r="AJ66" s="36">
        <v>0.14069999999999999</v>
      </c>
      <c r="AK66" s="37">
        <v>29.775500000000001</v>
      </c>
      <c r="AM66" s="33" t="s">
        <v>15</v>
      </c>
      <c r="AN66" s="34"/>
      <c r="AO66" s="35">
        <v>100</v>
      </c>
      <c r="AP66" s="36">
        <v>0.14199999999999999</v>
      </c>
      <c r="AQ66" s="37">
        <v>30.0349</v>
      </c>
      <c r="AS66" s="33" t="s">
        <v>15</v>
      </c>
      <c r="AT66" s="34"/>
      <c r="AU66" s="35">
        <v>100</v>
      </c>
      <c r="AV66" s="36">
        <v>0.1459</v>
      </c>
      <c r="AW66" s="37">
        <v>30.853300000000001</v>
      </c>
      <c r="AY66" s="33" t="s">
        <v>15</v>
      </c>
      <c r="AZ66" s="34"/>
      <c r="BA66" s="35">
        <v>100</v>
      </c>
      <c r="BB66" s="36">
        <v>0.15529999999999999</v>
      </c>
      <c r="BC66" s="37">
        <v>32.863300000000002</v>
      </c>
      <c r="BE66" s="187" t="s">
        <v>157</v>
      </c>
    </row>
    <row r="67" spans="2:57" x14ac:dyDescent="0.3">
      <c r="B67" s="26" t="s">
        <v>34</v>
      </c>
      <c r="C67" s="26" t="s">
        <v>9</v>
      </c>
      <c r="D67" s="27">
        <v>48.472000000000001</v>
      </c>
      <c r="E67" s="28"/>
      <c r="F67" s="29"/>
      <c r="G67" s="30"/>
      <c r="I67" s="26" t="s">
        <v>9</v>
      </c>
      <c r="J67" s="27">
        <v>45.718000000000004</v>
      </c>
      <c r="K67" s="28"/>
      <c r="L67" s="29"/>
      <c r="M67" s="30"/>
      <c r="O67" s="26" t="s">
        <v>9</v>
      </c>
      <c r="P67" s="27">
        <v>47.506</v>
      </c>
      <c r="Q67" s="28"/>
      <c r="R67" s="29"/>
      <c r="S67" s="30"/>
      <c r="U67" s="26" t="s">
        <v>9</v>
      </c>
      <c r="V67" s="27">
        <v>52.396999999999998</v>
      </c>
      <c r="W67" s="28"/>
      <c r="X67" s="29"/>
      <c r="Y67" s="30"/>
      <c r="AA67" s="26" t="s">
        <v>9</v>
      </c>
      <c r="AB67" s="27">
        <v>52.618000000000002</v>
      </c>
      <c r="AC67" s="28"/>
      <c r="AD67" s="29"/>
      <c r="AE67" s="30"/>
      <c r="AF67" s="4"/>
      <c r="AG67" s="26" t="s">
        <v>9</v>
      </c>
      <c r="AH67" s="27">
        <v>47.673000000000002</v>
      </c>
      <c r="AI67" s="28"/>
      <c r="AJ67" s="29"/>
      <c r="AK67" s="30"/>
      <c r="AM67" s="26" t="s">
        <v>9</v>
      </c>
      <c r="AN67" s="27">
        <v>48.098999999999997</v>
      </c>
      <c r="AO67" s="28"/>
      <c r="AP67" s="29"/>
      <c r="AQ67" s="30"/>
      <c r="AS67" s="26" t="s">
        <v>9</v>
      </c>
      <c r="AT67" s="27">
        <v>49.414000000000001</v>
      </c>
      <c r="AU67" s="28"/>
      <c r="AV67" s="29"/>
      <c r="AW67" s="30"/>
      <c r="AY67" s="26" t="s">
        <v>9</v>
      </c>
      <c r="AZ67" s="27">
        <v>52.618000000000002</v>
      </c>
      <c r="BA67" s="28"/>
      <c r="BB67" s="29"/>
      <c r="BC67" s="30"/>
      <c r="BE67" s="187" t="s">
        <v>158</v>
      </c>
    </row>
    <row r="68" spans="2:57" x14ac:dyDescent="0.3">
      <c r="B68" s="31" t="s">
        <v>34</v>
      </c>
      <c r="C68" s="31" t="s">
        <v>14</v>
      </c>
      <c r="D68" s="32">
        <v>62.401000000000003</v>
      </c>
      <c r="E68" s="193"/>
      <c r="F68" s="29"/>
      <c r="G68" s="30"/>
      <c r="I68" s="31" t="s">
        <v>14</v>
      </c>
      <c r="J68" s="32">
        <v>58.854999999999997</v>
      </c>
      <c r="K68" s="28"/>
      <c r="L68" s="29"/>
      <c r="M68" s="30"/>
      <c r="O68" s="31" t="s">
        <v>14</v>
      </c>
      <c r="P68" s="32">
        <v>61.156999999999996</v>
      </c>
      <c r="Q68" s="28"/>
      <c r="R68" s="29"/>
      <c r="S68" s="30"/>
      <c r="U68" s="31" t="s">
        <v>14</v>
      </c>
      <c r="V68" s="32">
        <v>67.453999999999994</v>
      </c>
      <c r="W68" s="28"/>
      <c r="X68" s="29"/>
      <c r="Y68" s="30"/>
      <c r="AA68" s="31" t="s">
        <v>14</v>
      </c>
      <c r="AB68" s="32">
        <v>67.738</v>
      </c>
      <c r="AC68" s="28"/>
      <c r="AD68" s="29"/>
      <c r="AE68" s="30"/>
      <c r="AF68" s="4"/>
      <c r="AG68" s="31" t="s">
        <v>14</v>
      </c>
      <c r="AH68" s="32">
        <v>61.372</v>
      </c>
      <c r="AI68" s="28"/>
      <c r="AJ68" s="29"/>
      <c r="AK68" s="30"/>
      <c r="AM68" s="31" t="s">
        <v>14</v>
      </c>
      <c r="AN68" s="32">
        <v>61.92</v>
      </c>
      <c r="AO68" s="28"/>
      <c r="AP68" s="29"/>
      <c r="AQ68" s="30"/>
      <c r="AS68" s="31" t="s">
        <v>14</v>
      </c>
      <c r="AT68" s="32">
        <v>63.613</v>
      </c>
      <c r="AU68" s="28"/>
      <c r="AV68" s="29"/>
      <c r="AW68" s="30"/>
      <c r="AY68" s="31" t="s">
        <v>14</v>
      </c>
      <c r="AZ68" s="32">
        <v>67.738</v>
      </c>
      <c r="BA68" s="28"/>
      <c r="BB68" s="29"/>
      <c r="BC68" s="30"/>
      <c r="BE68" s="187" t="s">
        <v>158</v>
      </c>
    </row>
    <row r="69" spans="2:57" x14ac:dyDescent="0.3">
      <c r="B69" s="33" t="s">
        <v>34</v>
      </c>
      <c r="C69" s="33" t="s">
        <v>15</v>
      </c>
      <c r="D69" s="34"/>
      <c r="E69" s="35">
        <v>100</v>
      </c>
      <c r="F69" s="36">
        <v>0.15609999999999999</v>
      </c>
      <c r="G69" s="37">
        <v>38.9878</v>
      </c>
      <c r="I69" s="33" t="s">
        <v>15</v>
      </c>
      <c r="J69" s="34"/>
      <c r="K69" s="35">
        <v>100</v>
      </c>
      <c r="L69" s="36">
        <v>0.1472</v>
      </c>
      <c r="M69" s="37">
        <v>36.777299999999997</v>
      </c>
      <c r="O69" s="33" t="s">
        <v>15</v>
      </c>
      <c r="P69" s="34"/>
      <c r="Q69" s="35">
        <v>100</v>
      </c>
      <c r="R69" s="36">
        <v>0.153</v>
      </c>
      <c r="S69" s="37">
        <v>38.209000000000003</v>
      </c>
      <c r="U69" s="33" t="s">
        <v>15</v>
      </c>
      <c r="V69" s="34"/>
      <c r="W69" s="35">
        <v>100</v>
      </c>
      <c r="X69" s="36">
        <v>0.16869999999999999</v>
      </c>
      <c r="Y69" s="37">
        <v>42.1511</v>
      </c>
      <c r="AA69" s="33" t="s">
        <v>15</v>
      </c>
      <c r="AB69" s="34"/>
      <c r="AC69" s="35">
        <v>100</v>
      </c>
      <c r="AD69" s="36">
        <v>0.16950000000000001</v>
      </c>
      <c r="AE69" s="37">
        <v>42.315300000000001</v>
      </c>
      <c r="AF69" s="4"/>
      <c r="AG69" s="33" t="s">
        <v>15</v>
      </c>
      <c r="AH69" s="34"/>
      <c r="AI69" s="35">
        <v>100</v>
      </c>
      <c r="AJ69" s="36">
        <v>0.1535</v>
      </c>
      <c r="AK69" s="37">
        <v>38.3491</v>
      </c>
      <c r="AM69" s="33" t="s">
        <v>15</v>
      </c>
      <c r="AN69" s="34"/>
      <c r="AO69" s="35">
        <v>100</v>
      </c>
      <c r="AP69" s="36">
        <v>0.15490000000000001</v>
      </c>
      <c r="AQ69" s="37">
        <v>38.6873</v>
      </c>
      <c r="AS69" s="33" t="s">
        <v>15</v>
      </c>
      <c r="AT69" s="34"/>
      <c r="AU69" s="35">
        <v>100</v>
      </c>
      <c r="AV69" s="36">
        <v>0.15909999999999999</v>
      </c>
      <c r="AW69" s="37">
        <v>39.750100000000003</v>
      </c>
      <c r="AY69" s="33" t="s">
        <v>15</v>
      </c>
      <c r="AZ69" s="34"/>
      <c r="BA69" s="35">
        <v>100</v>
      </c>
      <c r="BB69" s="36">
        <v>0.16950000000000001</v>
      </c>
      <c r="BC69" s="37">
        <v>42.315300000000001</v>
      </c>
      <c r="BE69" s="187" t="s">
        <v>158</v>
      </c>
    </row>
    <row r="70" spans="2:57" x14ac:dyDescent="0.3">
      <c r="B70" s="39"/>
      <c r="C70" s="39"/>
      <c r="D70" s="40"/>
      <c r="E70" s="41"/>
      <c r="F70" s="42"/>
      <c r="G70" s="42"/>
      <c r="J70" s="43"/>
      <c r="K70" s="44"/>
      <c r="L70" s="45"/>
      <c r="M70" s="45"/>
      <c r="P70" s="43"/>
      <c r="Q70" s="44"/>
      <c r="R70" s="45"/>
      <c r="S70" s="45"/>
      <c r="V70" s="43"/>
      <c r="W70" s="44"/>
      <c r="X70" s="45"/>
      <c r="Y70" s="45"/>
      <c r="AB70" s="43"/>
      <c r="AC70" s="44"/>
      <c r="AD70" s="45"/>
      <c r="AE70" s="45"/>
      <c r="AF70" s="4"/>
      <c r="AH70" s="43"/>
      <c r="AI70" s="44"/>
      <c r="AJ70" s="45"/>
      <c r="AK70" s="45"/>
      <c r="AN70" s="43"/>
      <c r="AO70" s="44"/>
      <c r="AP70" s="45"/>
      <c r="AQ70" s="45"/>
      <c r="AT70" s="43"/>
      <c r="AU70" s="44"/>
      <c r="AV70" s="45"/>
      <c r="AW70" s="45"/>
      <c r="AZ70" s="43"/>
      <c r="BA70" s="44"/>
      <c r="BB70" s="45"/>
      <c r="BC70" s="45"/>
      <c r="BE70" s="186"/>
    </row>
    <row r="71" spans="2:57" x14ac:dyDescent="0.3">
      <c r="B71" s="231" t="s">
        <v>35</v>
      </c>
      <c r="C71" s="232"/>
      <c r="D71" s="232"/>
      <c r="E71" s="232"/>
      <c r="F71" s="232"/>
      <c r="G71" s="233"/>
      <c r="J71" s="4"/>
      <c r="K71" s="4"/>
      <c r="L71" s="4"/>
      <c r="M71" s="4"/>
      <c r="P71" s="4"/>
      <c r="Q71" s="4"/>
      <c r="R71" s="4"/>
      <c r="S71" s="4"/>
      <c r="V71" s="4"/>
      <c r="W71" s="4"/>
      <c r="X71" s="4"/>
      <c r="Y71" s="4"/>
      <c r="AB71" s="4"/>
      <c r="AC71" s="4"/>
      <c r="AD71" s="4"/>
      <c r="AE71" s="4"/>
      <c r="AF71" s="4"/>
      <c r="AH71" s="4"/>
      <c r="AI71" s="4"/>
      <c r="AJ71" s="4"/>
      <c r="AK71" s="4"/>
      <c r="AN71" s="4"/>
      <c r="AO71" s="4"/>
      <c r="AP71" s="4"/>
      <c r="AQ71" s="4"/>
      <c r="AT71" s="4"/>
      <c r="AU71" s="4"/>
      <c r="AV71" s="4"/>
      <c r="AW71" s="4"/>
      <c r="AZ71" s="4"/>
      <c r="BA71" s="4"/>
      <c r="BB71" s="4"/>
      <c r="BC71" s="4"/>
      <c r="BE71" s="186"/>
    </row>
    <row r="72" spans="2:57" x14ac:dyDescent="0.3">
      <c r="B72" s="47" t="s">
        <v>36</v>
      </c>
      <c r="C72" s="47" t="s">
        <v>9</v>
      </c>
      <c r="D72" s="27">
        <v>77.992999999999995</v>
      </c>
      <c r="E72" s="48"/>
      <c r="F72" s="49"/>
      <c r="G72" s="50"/>
      <c r="I72" s="47" t="s">
        <v>9</v>
      </c>
      <c r="J72" s="27">
        <v>73.561999999999998</v>
      </c>
      <c r="K72" s="48"/>
      <c r="L72" s="49"/>
      <c r="M72" s="50"/>
      <c r="O72" s="47" t="s">
        <v>9</v>
      </c>
      <c r="P72" s="27">
        <v>76.438000000000002</v>
      </c>
      <c r="Q72" s="48"/>
      <c r="R72" s="49"/>
      <c r="S72" s="50"/>
      <c r="U72" s="47" t="s">
        <v>9</v>
      </c>
      <c r="V72" s="27">
        <v>84.308999999999997</v>
      </c>
      <c r="W72" s="48"/>
      <c r="X72" s="49"/>
      <c r="Y72" s="50"/>
      <c r="AA72" s="47" t="s">
        <v>9</v>
      </c>
      <c r="AB72" s="27">
        <v>84.664000000000001</v>
      </c>
      <c r="AC72" s="48"/>
      <c r="AD72" s="49"/>
      <c r="AE72" s="50"/>
      <c r="AF72" s="4"/>
      <c r="AG72" s="47" t="s">
        <v>9</v>
      </c>
      <c r="AH72" s="27">
        <v>76.706999999999994</v>
      </c>
      <c r="AI72" s="48"/>
      <c r="AJ72" s="49"/>
      <c r="AK72" s="50"/>
      <c r="AM72" s="47" t="s">
        <v>9</v>
      </c>
      <c r="AN72" s="27">
        <v>77.391999999999996</v>
      </c>
      <c r="AO72" s="48"/>
      <c r="AP72" s="49"/>
      <c r="AQ72" s="50"/>
      <c r="AS72" s="47" t="s">
        <v>9</v>
      </c>
      <c r="AT72" s="27">
        <v>79.507999999999996</v>
      </c>
      <c r="AU72" s="48"/>
      <c r="AV72" s="49"/>
      <c r="AW72" s="50"/>
      <c r="AY72" s="47" t="s">
        <v>9</v>
      </c>
      <c r="AZ72" s="27">
        <v>84.664000000000001</v>
      </c>
      <c r="BA72" s="48"/>
      <c r="BB72" s="49"/>
      <c r="BC72" s="50"/>
      <c r="BE72" s="187" t="s">
        <v>159</v>
      </c>
    </row>
    <row r="73" spans="2:57" x14ac:dyDescent="0.3">
      <c r="B73" s="51" t="s">
        <v>36</v>
      </c>
      <c r="C73" s="51" t="s">
        <v>14</v>
      </c>
      <c r="D73" s="32">
        <v>101.934</v>
      </c>
      <c r="E73" s="52"/>
      <c r="F73" s="53"/>
      <c r="G73" s="54"/>
      <c r="I73" s="51" t="s">
        <v>14</v>
      </c>
      <c r="J73" s="32">
        <v>96.141999999999996</v>
      </c>
      <c r="K73" s="52"/>
      <c r="L73" s="53"/>
      <c r="M73" s="54"/>
      <c r="O73" s="51" t="s">
        <v>14</v>
      </c>
      <c r="P73" s="32">
        <v>99.902000000000001</v>
      </c>
      <c r="Q73" s="52"/>
      <c r="R73" s="53"/>
      <c r="S73" s="54"/>
      <c r="U73" s="51" t="s">
        <v>14</v>
      </c>
      <c r="V73" s="32">
        <v>110.188</v>
      </c>
      <c r="W73" s="52"/>
      <c r="X73" s="53"/>
      <c r="Y73" s="54"/>
      <c r="AA73" s="51" t="s">
        <v>14</v>
      </c>
      <c r="AB73" s="32">
        <v>110.65300000000001</v>
      </c>
      <c r="AC73" s="52"/>
      <c r="AD73" s="53"/>
      <c r="AE73" s="54"/>
      <c r="AF73" s="4"/>
      <c r="AG73" s="51" t="s">
        <v>14</v>
      </c>
      <c r="AH73" s="32">
        <v>100.254</v>
      </c>
      <c r="AI73" s="52"/>
      <c r="AJ73" s="53"/>
      <c r="AK73" s="54"/>
      <c r="AM73" s="51" t="s">
        <v>14</v>
      </c>
      <c r="AN73" s="32">
        <v>101.149</v>
      </c>
      <c r="AO73" s="52"/>
      <c r="AP73" s="53"/>
      <c r="AQ73" s="54"/>
      <c r="AS73" s="51" t="s">
        <v>14</v>
      </c>
      <c r="AT73" s="32">
        <v>103.914</v>
      </c>
      <c r="AU73" s="52"/>
      <c r="AV73" s="53"/>
      <c r="AW73" s="54"/>
      <c r="AY73" s="51" t="s">
        <v>14</v>
      </c>
      <c r="AZ73" s="32">
        <v>110.65300000000001</v>
      </c>
      <c r="BA73" s="52"/>
      <c r="BB73" s="53"/>
      <c r="BC73" s="54"/>
      <c r="BE73" s="187" t="s">
        <v>159</v>
      </c>
    </row>
    <row r="74" spans="2:57" x14ac:dyDescent="0.3">
      <c r="B74" s="201" t="s">
        <v>36</v>
      </c>
      <c r="C74" s="201" t="s">
        <v>37</v>
      </c>
      <c r="D74" s="32">
        <v>114.723</v>
      </c>
      <c r="E74" s="52"/>
      <c r="F74" s="53"/>
      <c r="G74" s="54"/>
      <c r="I74" s="201" t="s">
        <v>37</v>
      </c>
      <c r="J74" s="32">
        <v>108.205</v>
      </c>
      <c r="K74" s="52"/>
      <c r="L74" s="53"/>
      <c r="M74" s="54"/>
      <c r="O74" s="201" t="s">
        <v>37</v>
      </c>
      <c r="P74" s="32">
        <v>112.43600000000001</v>
      </c>
      <c r="Q74" s="52"/>
      <c r="R74" s="53"/>
      <c r="S74" s="54"/>
      <c r="U74" s="201" t="s">
        <v>37</v>
      </c>
      <c r="V74" s="32">
        <v>124.01300000000001</v>
      </c>
      <c r="W74" s="52"/>
      <c r="X74" s="53"/>
      <c r="Y74" s="54"/>
      <c r="AA74" s="201" t="s">
        <v>37</v>
      </c>
      <c r="AB74" s="32">
        <v>124.536</v>
      </c>
      <c r="AC74" s="52"/>
      <c r="AD74" s="53"/>
      <c r="AE74" s="54"/>
      <c r="AF74" s="4"/>
      <c r="AG74" s="201" t="s">
        <v>37</v>
      </c>
      <c r="AH74" s="32">
        <v>112.83199999999999</v>
      </c>
      <c r="AI74" s="52"/>
      <c r="AJ74" s="53"/>
      <c r="AK74" s="54"/>
      <c r="AM74" s="201" t="s">
        <v>37</v>
      </c>
      <c r="AN74" s="32">
        <v>113.839</v>
      </c>
      <c r="AO74" s="52"/>
      <c r="AP74" s="53"/>
      <c r="AQ74" s="54"/>
      <c r="AS74" s="201" t="s">
        <v>37</v>
      </c>
      <c r="AT74" s="32">
        <v>116.952</v>
      </c>
      <c r="AU74" s="52"/>
      <c r="AV74" s="53"/>
      <c r="AW74" s="54"/>
      <c r="AY74" s="201" t="s">
        <v>37</v>
      </c>
      <c r="AZ74" s="32">
        <v>124.536</v>
      </c>
      <c r="BA74" s="52"/>
      <c r="BB74" s="53"/>
      <c r="BC74" s="54"/>
      <c r="BE74" s="187" t="s">
        <v>159</v>
      </c>
    </row>
    <row r="75" spans="2:57" x14ac:dyDescent="0.3">
      <c r="B75" s="202" t="s">
        <v>36</v>
      </c>
      <c r="C75" s="202" t="s">
        <v>38</v>
      </c>
      <c r="D75" s="34">
        <v>146.84399999999999</v>
      </c>
      <c r="E75" s="55"/>
      <c r="F75" s="56"/>
      <c r="G75" s="57"/>
      <c r="I75" s="202" t="s">
        <v>38</v>
      </c>
      <c r="J75" s="34">
        <v>138.501</v>
      </c>
      <c r="K75" s="55"/>
      <c r="L75" s="56"/>
      <c r="M75" s="57"/>
      <c r="O75" s="202" t="s">
        <v>38</v>
      </c>
      <c r="P75" s="34">
        <v>143.917</v>
      </c>
      <c r="Q75" s="55"/>
      <c r="R75" s="56"/>
      <c r="S75" s="57"/>
      <c r="U75" s="202" t="s">
        <v>38</v>
      </c>
      <c r="V75" s="34">
        <v>158.73500000000001</v>
      </c>
      <c r="W75" s="55"/>
      <c r="X75" s="56"/>
      <c r="Y75" s="57"/>
      <c r="AA75" s="202" t="s">
        <v>38</v>
      </c>
      <c r="AB75" s="34">
        <v>159.404</v>
      </c>
      <c r="AC75" s="55"/>
      <c r="AD75" s="56"/>
      <c r="AE75" s="57"/>
      <c r="AF75" s="4"/>
      <c r="AG75" s="202" t="s">
        <v>38</v>
      </c>
      <c r="AH75" s="34">
        <v>144.423</v>
      </c>
      <c r="AI75" s="55"/>
      <c r="AJ75" s="56"/>
      <c r="AK75" s="57"/>
      <c r="AM75" s="202" t="s">
        <v>38</v>
      </c>
      <c r="AN75" s="34">
        <v>145.71299999999999</v>
      </c>
      <c r="AO75" s="55"/>
      <c r="AP75" s="56"/>
      <c r="AQ75" s="57"/>
      <c r="AS75" s="202" t="s">
        <v>38</v>
      </c>
      <c r="AT75" s="34">
        <v>149.697</v>
      </c>
      <c r="AU75" s="55"/>
      <c r="AV75" s="56"/>
      <c r="AW75" s="57"/>
      <c r="AY75" s="202" t="s">
        <v>38</v>
      </c>
      <c r="AZ75" s="34">
        <v>159.404</v>
      </c>
      <c r="BA75" s="55"/>
      <c r="BB75" s="56"/>
      <c r="BC75" s="57"/>
      <c r="BE75" s="187" t="s">
        <v>159</v>
      </c>
    </row>
    <row r="76" spans="2:57" x14ac:dyDescent="0.3">
      <c r="B76" s="47" t="s">
        <v>39</v>
      </c>
      <c r="C76" s="47" t="s">
        <v>9</v>
      </c>
      <c r="D76" s="27">
        <v>65.680999999999997</v>
      </c>
      <c r="E76" s="52"/>
      <c r="F76" s="53"/>
      <c r="G76" s="54"/>
      <c r="I76" s="47" t="s">
        <v>9</v>
      </c>
      <c r="J76" s="27">
        <v>61.948999999999998</v>
      </c>
      <c r="K76" s="52"/>
      <c r="L76" s="53"/>
      <c r="M76" s="54"/>
      <c r="O76" s="47" t="s">
        <v>9</v>
      </c>
      <c r="P76" s="27">
        <v>64.372</v>
      </c>
      <c r="Q76" s="52"/>
      <c r="R76" s="53"/>
      <c r="S76" s="54"/>
      <c r="U76" s="47" t="s">
        <v>9</v>
      </c>
      <c r="V76" s="27">
        <v>71</v>
      </c>
      <c r="W76" s="52"/>
      <c r="X76" s="53"/>
      <c r="Y76" s="54"/>
      <c r="AA76" s="47" t="s">
        <v>9</v>
      </c>
      <c r="AB76" s="27">
        <v>71.299000000000007</v>
      </c>
      <c r="AC76" s="52"/>
      <c r="AD76" s="53"/>
      <c r="AE76" s="54"/>
      <c r="AF76" s="4"/>
      <c r="AG76" s="47" t="s">
        <v>9</v>
      </c>
      <c r="AH76" s="27">
        <v>64.597999999999999</v>
      </c>
      <c r="AI76" s="52"/>
      <c r="AJ76" s="53"/>
      <c r="AK76" s="54"/>
      <c r="AM76" s="47" t="s">
        <v>9</v>
      </c>
      <c r="AN76" s="27">
        <v>65.174999999999997</v>
      </c>
      <c r="AO76" s="52"/>
      <c r="AP76" s="53"/>
      <c r="AQ76" s="54"/>
      <c r="AS76" s="47" t="s">
        <v>9</v>
      </c>
      <c r="AT76" s="27">
        <v>66.956999999999994</v>
      </c>
      <c r="AU76" s="52"/>
      <c r="AV76" s="53"/>
      <c r="AW76" s="54"/>
      <c r="AY76" s="47" t="s">
        <v>9</v>
      </c>
      <c r="AZ76" s="27">
        <v>71.299000000000007</v>
      </c>
      <c r="BA76" s="52"/>
      <c r="BB76" s="53"/>
      <c r="BC76" s="54"/>
      <c r="BE76" s="187" t="s">
        <v>160</v>
      </c>
    </row>
    <row r="77" spans="2:57" x14ac:dyDescent="0.3">
      <c r="B77" s="51" t="s">
        <v>39</v>
      </c>
      <c r="C77" s="51" t="s">
        <v>14</v>
      </c>
      <c r="D77" s="32">
        <v>85.843999999999994</v>
      </c>
      <c r="E77" s="52"/>
      <c r="F77" s="53"/>
      <c r="G77" s="54"/>
      <c r="I77" s="51" t="s">
        <v>14</v>
      </c>
      <c r="J77" s="32">
        <v>80.965999999999994</v>
      </c>
      <c r="K77" s="52"/>
      <c r="L77" s="53"/>
      <c r="M77" s="54"/>
      <c r="O77" s="51" t="s">
        <v>14</v>
      </c>
      <c r="P77" s="32">
        <v>84.132999999999996</v>
      </c>
      <c r="Q77" s="52"/>
      <c r="R77" s="53"/>
      <c r="S77" s="54"/>
      <c r="U77" s="51" t="s">
        <v>14</v>
      </c>
      <c r="V77" s="32">
        <v>92.795000000000002</v>
      </c>
      <c r="W77" s="52"/>
      <c r="X77" s="53"/>
      <c r="Y77" s="54"/>
      <c r="AA77" s="51" t="s">
        <v>14</v>
      </c>
      <c r="AB77" s="32">
        <v>93.186999999999998</v>
      </c>
      <c r="AC77" s="52"/>
      <c r="AD77" s="53"/>
      <c r="AE77" s="54"/>
      <c r="AF77" s="4"/>
      <c r="AG77" s="51" t="s">
        <v>14</v>
      </c>
      <c r="AH77" s="32">
        <v>84.429000000000002</v>
      </c>
      <c r="AI77" s="52"/>
      <c r="AJ77" s="53"/>
      <c r="AK77" s="54"/>
      <c r="AM77" s="51" t="s">
        <v>14</v>
      </c>
      <c r="AN77" s="32">
        <v>85.183000000000007</v>
      </c>
      <c r="AO77" s="52"/>
      <c r="AP77" s="53"/>
      <c r="AQ77" s="54"/>
      <c r="AS77" s="51" t="s">
        <v>14</v>
      </c>
      <c r="AT77" s="32">
        <v>87.512</v>
      </c>
      <c r="AU77" s="52"/>
      <c r="AV77" s="53"/>
      <c r="AW77" s="54"/>
      <c r="AY77" s="51" t="s">
        <v>14</v>
      </c>
      <c r="AZ77" s="32">
        <v>93.186999999999998</v>
      </c>
      <c r="BA77" s="52"/>
      <c r="BB77" s="53"/>
      <c r="BC77" s="54"/>
      <c r="BE77" s="187" t="s">
        <v>160</v>
      </c>
    </row>
    <row r="78" spans="2:57" x14ac:dyDescent="0.3">
      <c r="B78" s="201" t="s">
        <v>39</v>
      </c>
      <c r="C78" s="201" t="s">
        <v>37</v>
      </c>
      <c r="D78" s="32">
        <v>98.031000000000006</v>
      </c>
      <c r="E78" s="52"/>
      <c r="F78" s="53"/>
      <c r="G78" s="54"/>
      <c r="I78" s="201" t="s">
        <v>37</v>
      </c>
      <c r="J78" s="32">
        <v>92.460999999999999</v>
      </c>
      <c r="K78" s="52"/>
      <c r="L78" s="53"/>
      <c r="M78" s="54"/>
      <c r="O78" s="201" t="s">
        <v>37</v>
      </c>
      <c r="P78" s="32">
        <v>96.076999999999998</v>
      </c>
      <c r="Q78" s="52"/>
      <c r="R78" s="53"/>
      <c r="S78" s="54"/>
      <c r="U78" s="201" t="s">
        <v>37</v>
      </c>
      <c r="V78" s="32">
        <v>105.96899999999999</v>
      </c>
      <c r="W78" s="52"/>
      <c r="X78" s="53"/>
      <c r="Y78" s="54"/>
      <c r="AA78" s="201" t="s">
        <v>37</v>
      </c>
      <c r="AB78" s="32">
        <v>106.416</v>
      </c>
      <c r="AC78" s="52"/>
      <c r="AD78" s="53"/>
      <c r="AE78" s="54"/>
      <c r="AF78" s="4"/>
      <c r="AG78" s="201" t="s">
        <v>37</v>
      </c>
      <c r="AH78" s="32">
        <v>96.415000000000006</v>
      </c>
      <c r="AI78" s="52"/>
      <c r="AJ78" s="53"/>
      <c r="AK78" s="54"/>
      <c r="AM78" s="201" t="s">
        <v>37</v>
      </c>
      <c r="AN78" s="32">
        <v>97.275999999999996</v>
      </c>
      <c r="AO78" s="52"/>
      <c r="AP78" s="53"/>
      <c r="AQ78" s="54"/>
      <c r="AS78" s="201" t="s">
        <v>37</v>
      </c>
      <c r="AT78" s="32">
        <v>99.935000000000002</v>
      </c>
      <c r="AU78" s="52"/>
      <c r="AV78" s="53"/>
      <c r="AW78" s="54"/>
      <c r="AY78" s="201" t="s">
        <v>37</v>
      </c>
      <c r="AZ78" s="32">
        <v>106.416</v>
      </c>
      <c r="BA78" s="52"/>
      <c r="BB78" s="53"/>
      <c r="BC78" s="54"/>
      <c r="BE78" s="187" t="s">
        <v>160</v>
      </c>
    </row>
    <row r="79" spans="2:57" x14ac:dyDescent="0.3">
      <c r="B79" s="202" t="s">
        <v>39</v>
      </c>
      <c r="C79" s="202" t="s">
        <v>38</v>
      </c>
      <c r="D79" s="34">
        <v>128.25</v>
      </c>
      <c r="E79" s="55"/>
      <c r="F79" s="56"/>
      <c r="G79" s="57"/>
      <c r="I79" s="202" t="s">
        <v>38</v>
      </c>
      <c r="J79" s="34">
        <v>120.96299999999999</v>
      </c>
      <c r="K79" s="55"/>
      <c r="L79" s="56"/>
      <c r="M79" s="57"/>
      <c r="O79" s="202" t="s">
        <v>38</v>
      </c>
      <c r="P79" s="34">
        <v>125.694</v>
      </c>
      <c r="Q79" s="55"/>
      <c r="R79" s="56"/>
      <c r="S79" s="57"/>
      <c r="U79" s="202" t="s">
        <v>38</v>
      </c>
      <c r="V79" s="34">
        <v>138.63499999999999</v>
      </c>
      <c r="W79" s="55"/>
      <c r="X79" s="56"/>
      <c r="Y79" s="57"/>
      <c r="AA79" s="202" t="s">
        <v>38</v>
      </c>
      <c r="AB79" s="34">
        <v>139.22</v>
      </c>
      <c r="AC79" s="55"/>
      <c r="AD79" s="56"/>
      <c r="AE79" s="57"/>
      <c r="AF79" s="4"/>
      <c r="AG79" s="202" t="s">
        <v>38</v>
      </c>
      <c r="AH79" s="34">
        <v>126.136</v>
      </c>
      <c r="AI79" s="55"/>
      <c r="AJ79" s="56"/>
      <c r="AK79" s="57"/>
      <c r="AM79" s="202" t="s">
        <v>38</v>
      </c>
      <c r="AN79" s="34">
        <v>127.262</v>
      </c>
      <c r="AO79" s="55"/>
      <c r="AP79" s="56"/>
      <c r="AQ79" s="57"/>
      <c r="AS79" s="202" t="s">
        <v>38</v>
      </c>
      <c r="AT79" s="34">
        <v>130.74100000000001</v>
      </c>
      <c r="AU79" s="55"/>
      <c r="AV79" s="56"/>
      <c r="AW79" s="57"/>
      <c r="AY79" s="202" t="s">
        <v>38</v>
      </c>
      <c r="AZ79" s="34">
        <v>139.22</v>
      </c>
      <c r="BA79" s="55"/>
      <c r="BB79" s="56"/>
      <c r="BC79" s="57"/>
      <c r="BE79" s="187" t="s">
        <v>160</v>
      </c>
    </row>
    <row r="80" spans="2:57" x14ac:dyDescent="0.3"/>
    <row r="81" spans="2:55" x14ac:dyDescent="0.3">
      <c r="B81" s="59" t="s">
        <v>40</v>
      </c>
      <c r="E81" s="60"/>
      <c r="K81" s="60"/>
      <c r="Q81" s="60"/>
      <c r="W81" s="60"/>
      <c r="AC81" s="60"/>
      <c r="AI81" s="60"/>
      <c r="AO81" s="60"/>
      <c r="AU81" s="60"/>
      <c r="BA81" s="60"/>
    </row>
    <row r="82" spans="2:55" s="13" customFormat="1" x14ac:dyDescent="0.3">
      <c r="B82" s="172" t="s">
        <v>127</v>
      </c>
      <c r="C82" s="61" t="s">
        <v>41</v>
      </c>
      <c r="D82" s="62">
        <v>0.8</v>
      </c>
      <c r="E82" s="63"/>
      <c r="F82" s="64"/>
      <c r="G82" s="64"/>
      <c r="I82" s="61"/>
      <c r="J82" s="62"/>
      <c r="K82" s="63"/>
      <c r="L82" s="64"/>
      <c r="M82" s="64"/>
      <c r="N82"/>
      <c r="O82" s="61"/>
      <c r="P82" s="62"/>
      <c r="Q82" s="63"/>
      <c r="R82" s="64"/>
      <c r="S82" s="64"/>
      <c r="U82" s="61"/>
      <c r="V82" s="62"/>
      <c r="W82" s="63"/>
      <c r="X82" s="64"/>
      <c r="Y82" s="64"/>
      <c r="AA82" s="61"/>
      <c r="AB82" s="62"/>
      <c r="AC82" s="63"/>
      <c r="AD82" s="64"/>
      <c r="AE82" s="64"/>
      <c r="AF82"/>
      <c r="AG82" s="61"/>
      <c r="AH82" s="184"/>
      <c r="AI82" s="63"/>
      <c r="AJ82" s="64"/>
      <c r="AK82" s="64"/>
      <c r="AL82"/>
      <c r="AM82" s="61"/>
      <c r="AN82" s="62"/>
      <c r="AO82" s="63"/>
      <c r="AP82" s="64"/>
      <c r="AQ82" s="64"/>
      <c r="AS82" s="61"/>
      <c r="AT82" s="62"/>
      <c r="AU82" s="63"/>
      <c r="AV82" s="64"/>
      <c r="AW82" s="64"/>
      <c r="AY82" s="61"/>
      <c r="AZ82" s="62"/>
      <c r="BA82" s="63"/>
      <c r="BB82" s="64"/>
      <c r="BC82" s="64"/>
    </row>
    <row r="83" spans="2:55" s="13" customFormat="1" x14ac:dyDescent="0.3">
      <c r="B83" s="169" t="s">
        <v>128</v>
      </c>
      <c r="C83" s="61" t="s">
        <v>43</v>
      </c>
      <c r="D83" s="62">
        <v>2</v>
      </c>
      <c r="E83" s="63"/>
      <c r="F83" s="64"/>
      <c r="G83" s="64"/>
      <c r="I83" s="61"/>
      <c r="J83" s="65"/>
      <c r="K83" s="63"/>
      <c r="L83" s="64"/>
      <c r="M83" s="64"/>
      <c r="N83"/>
      <c r="O83" s="61"/>
      <c r="P83" s="65"/>
      <c r="Q83" s="63"/>
      <c r="R83" s="64"/>
      <c r="S83" s="64"/>
      <c r="U83" s="61"/>
      <c r="V83" s="65"/>
      <c r="W83" s="63"/>
      <c r="X83" s="64"/>
      <c r="Y83" s="64"/>
      <c r="AA83" s="61"/>
      <c r="AB83" s="65"/>
      <c r="AC83" s="63"/>
      <c r="AD83" s="64"/>
      <c r="AE83" s="64"/>
      <c r="AF83"/>
      <c r="AG83" s="61"/>
      <c r="AH83" s="185"/>
      <c r="AI83" s="63"/>
      <c r="AJ83" s="64"/>
      <c r="AK83" s="64"/>
      <c r="AL83"/>
      <c r="AM83" s="61"/>
      <c r="AN83" s="65"/>
      <c r="AO83" s="63"/>
      <c r="AP83" s="64"/>
      <c r="AQ83" s="64"/>
      <c r="AS83" s="61"/>
      <c r="AT83" s="65"/>
      <c r="AU83" s="63"/>
      <c r="AV83" s="64"/>
      <c r="AW83" s="64"/>
      <c r="AY83" s="61"/>
      <c r="AZ83" s="65"/>
      <c r="BA83" s="63"/>
      <c r="BB83" s="64"/>
      <c r="BC83" s="64"/>
    </row>
    <row r="84" spans="2:55" s="13" customFormat="1" x14ac:dyDescent="0.3">
      <c r="B84" s="166" t="s">
        <v>42</v>
      </c>
      <c r="C84" s="167" t="s">
        <v>43</v>
      </c>
      <c r="D84" s="168">
        <v>2</v>
      </c>
      <c r="E84" s="63"/>
      <c r="F84" s="64"/>
      <c r="G84" s="64"/>
      <c r="I84" s="61"/>
      <c r="J84" s="65"/>
      <c r="K84" s="63"/>
      <c r="L84" s="64"/>
      <c r="M84" s="64"/>
      <c r="N84"/>
      <c r="O84" s="61"/>
      <c r="P84" s="65"/>
      <c r="Q84" s="63"/>
      <c r="R84" s="64"/>
      <c r="S84" s="64"/>
      <c r="U84" s="61"/>
      <c r="V84" s="65"/>
      <c r="W84" s="63"/>
      <c r="X84" s="64"/>
      <c r="Y84" s="64"/>
      <c r="AA84" s="61"/>
      <c r="AB84" s="65"/>
      <c r="AC84" s="63"/>
      <c r="AD84" s="64"/>
      <c r="AE84" s="64"/>
      <c r="AF84"/>
      <c r="AG84" s="61"/>
      <c r="AH84" s="65"/>
      <c r="AI84" s="63"/>
      <c r="AJ84" s="64"/>
      <c r="AK84" s="64"/>
      <c r="AL84"/>
      <c r="AM84" s="61"/>
      <c r="AN84" s="65"/>
      <c r="AO84" s="63"/>
      <c r="AP84" s="64"/>
      <c r="AQ84" s="64"/>
      <c r="AS84" s="61"/>
      <c r="AT84" s="65"/>
      <c r="AU84" s="63"/>
      <c r="AV84" s="64"/>
      <c r="AW84" s="64"/>
      <c r="AY84" s="61"/>
      <c r="AZ84" s="65"/>
      <c r="BA84" s="63"/>
      <c r="BB84" s="64"/>
      <c r="BC84" s="64"/>
    </row>
    <row r="85" spans="2:55" s="13" customFormat="1" x14ac:dyDescent="0.3">
      <c r="B85" s="169" t="s">
        <v>126</v>
      </c>
      <c r="C85" s="170"/>
      <c r="D85" s="171"/>
      <c r="E85" s="63"/>
      <c r="F85" s="64"/>
      <c r="G85" s="64"/>
      <c r="I85" s="61"/>
      <c r="J85" s="65"/>
      <c r="K85" s="63"/>
      <c r="L85" s="64"/>
      <c r="M85" s="64"/>
      <c r="N85"/>
      <c r="O85" s="61"/>
      <c r="P85" s="65"/>
      <c r="Q85" s="63"/>
      <c r="R85" s="64"/>
      <c r="S85" s="64"/>
      <c r="U85" s="61"/>
      <c r="V85" s="65"/>
      <c r="W85" s="63"/>
      <c r="X85" s="64"/>
      <c r="Y85" s="64"/>
      <c r="AA85" s="61"/>
      <c r="AB85" s="65"/>
      <c r="AC85" s="63"/>
      <c r="AD85" s="64"/>
      <c r="AE85" s="64"/>
      <c r="AF85"/>
      <c r="AG85" s="61"/>
      <c r="AH85" s="65"/>
      <c r="AI85" s="63"/>
      <c r="AJ85" s="64"/>
      <c r="AK85" s="64"/>
      <c r="AL85"/>
      <c r="AM85" s="61"/>
      <c r="AN85" s="65"/>
      <c r="AO85" s="63"/>
      <c r="AP85" s="64"/>
      <c r="AQ85" s="64"/>
      <c r="AS85" s="61"/>
      <c r="AT85" s="65"/>
      <c r="AU85" s="63"/>
      <c r="AV85" s="64"/>
      <c r="AW85" s="64"/>
      <c r="AY85" s="61"/>
      <c r="AZ85" s="65"/>
      <c r="BA85" s="63"/>
      <c r="BB85" s="64"/>
      <c r="BC85" s="64"/>
    </row>
    <row r="86" spans="2:55" s="13" customFormat="1" x14ac:dyDescent="0.3">
      <c r="B86" s="172"/>
      <c r="C86" s="173"/>
      <c r="D86" s="171"/>
      <c r="E86" s="63"/>
      <c r="F86" s="64"/>
      <c r="G86" s="64"/>
      <c r="I86" s="61"/>
      <c r="J86" s="65"/>
      <c r="K86" s="63"/>
      <c r="L86" s="64"/>
      <c r="M86" s="64"/>
      <c r="N86"/>
      <c r="O86" s="61"/>
      <c r="P86" s="65"/>
      <c r="Q86" s="63"/>
      <c r="R86" s="64"/>
      <c r="S86" s="64"/>
      <c r="U86" s="61"/>
      <c r="V86" s="65"/>
      <c r="W86" s="63"/>
      <c r="X86" s="64"/>
      <c r="Y86" s="64"/>
      <c r="AA86" s="61"/>
      <c r="AB86" s="65"/>
      <c r="AC86" s="63"/>
      <c r="AD86" s="64"/>
      <c r="AE86" s="64"/>
      <c r="AF86"/>
      <c r="AG86" s="61"/>
      <c r="AH86" s="65"/>
      <c r="AI86" s="63"/>
      <c r="AJ86" s="64"/>
      <c r="AK86" s="64"/>
      <c r="AL86"/>
      <c r="AM86" s="61"/>
      <c r="AN86" s="65"/>
      <c r="AO86" s="63"/>
      <c r="AP86" s="64"/>
      <c r="AQ86" s="64"/>
      <c r="AS86" s="61"/>
      <c r="AT86" s="65"/>
      <c r="AU86" s="63"/>
      <c r="AV86" s="64"/>
      <c r="AW86" s="64"/>
      <c r="AY86" s="61"/>
      <c r="AZ86" s="65"/>
      <c r="BA86" s="63"/>
      <c r="BB86" s="64"/>
      <c r="BC86" s="64"/>
    </row>
    <row r="87" spans="2:55" x14ac:dyDescent="0.3">
      <c r="B87" s="174" t="s">
        <v>44</v>
      </c>
      <c r="C87" s="173"/>
      <c r="D87" s="171"/>
      <c r="E87" s="63"/>
      <c r="I87" s="61"/>
      <c r="J87" s="65"/>
      <c r="K87" s="63"/>
      <c r="O87" s="61"/>
      <c r="P87" s="65"/>
      <c r="Q87" s="63"/>
      <c r="U87" s="61"/>
      <c r="V87" s="65"/>
      <c r="W87" s="63"/>
      <c r="AA87" s="61"/>
      <c r="AB87" s="65"/>
      <c r="AC87" s="63"/>
      <c r="AG87" s="61"/>
      <c r="AH87" s="65"/>
      <c r="AI87" s="63"/>
      <c r="AM87" s="61"/>
      <c r="AN87" s="65"/>
      <c r="AO87" s="63"/>
      <c r="AS87" s="61"/>
      <c r="AT87" s="65"/>
      <c r="AU87" s="63"/>
      <c r="AY87" s="61"/>
      <c r="AZ87" s="65"/>
      <c r="BA87" s="63"/>
    </row>
    <row r="88" spans="2:55" x14ac:dyDescent="0.3"/>
    <row r="89" spans="2:55" x14ac:dyDescent="0.3">
      <c r="B89" s="4" t="s">
        <v>45</v>
      </c>
    </row>
    <row r="90" spans="2:55" x14ac:dyDescent="0.3"/>
    <row r="91" spans="2:55" x14ac:dyDescent="0.3">
      <c r="B91" s="4" t="s">
        <v>46</v>
      </c>
    </row>
    <row r="92" spans="2:55" x14ac:dyDescent="0.3">
      <c r="B92" s="4" t="s">
        <v>47</v>
      </c>
      <c r="D92" s="66"/>
      <c r="E92" s="66"/>
      <c r="F92" s="67"/>
      <c r="G92" s="67"/>
      <c r="J92" s="66"/>
      <c r="K92" s="66"/>
      <c r="L92" s="67"/>
      <c r="M92" s="67"/>
      <c r="P92" s="66"/>
      <c r="Q92" s="66"/>
      <c r="R92" s="67"/>
      <c r="S92" s="67"/>
      <c r="V92" s="66"/>
      <c r="W92" s="66"/>
      <c r="X92" s="67"/>
      <c r="Y92" s="67"/>
      <c r="AB92" s="66"/>
      <c r="AC92" s="66"/>
      <c r="AD92" s="67"/>
      <c r="AE92" s="67"/>
      <c r="AH92" s="66"/>
      <c r="AI92" s="66"/>
      <c r="AJ92" s="67"/>
      <c r="AK92" s="67"/>
      <c r="AN92" s="66"/>
      <c r="AO92" s="66"/>
      <c r="AP92" s="67"/>
      <c r="AQ92" s="67"/>
      <c r="AT92" s="66"/>
      <c r="AU92" s="66"/>
      <c r="AV92" s="67"/>
      <c r="AW92" s="67"/>
      <c r="AZ92" s="66"/>
      <c r="BA92" s="66"/>
      <c r="BB92" s="67"/>
      <c r="BC92" s="67"/>
    </row>
    <row r="93" spans="2:55" x14ac:dyDescent="0.3">
      <c r="B93" s="4" t="s">
        <v>48</v>
      </c>
      <c r="D93" s="66"/>
      <c r="E93" s="66"/>
      <c r="F93" s="67"/>
      <c r="G93" s="67"/>
      <c r="J93" s="66"/>
      <c r="K93" s="66"/>
      <c r="L93" s="67"/>
      <c r="M93" s="67"/>
      <c r="P93" s="66"/>
      <c r="Q93" s="66"/>
      <c r="R93" s="67"/>
      <c r="S93" s="67"/>
      <c r="V93" s="66"/>
      <c r="W93" s="66"/>
      <c r="X93" s="67"/>
      <c r="Y93" s="67"/>
      <c r="AB93" s="66"/>
      <c r="AC93" s="66"/>
      <c r="AD93" s="67"/>
      <c r="AE93" s="67"/>
      <c r="AH93" s="66"/>
      <c r="AI93" s="66"/>
      <c r="AJ93" s="67"/>
      <c r="AK93" s="67"/>
      <c r="AN93" s="66"/>
      <c r="AO93" s="66"/>
      <c r="AP93" s="67"/>
      <c r="AQ93" s="67"/>
      <c r="AT93" s="66"/>
      <c r="AU93" s="66"/>
      <c r="AV93" s="67"/>
      <c r="AW93" s="67"/>
      <c r="AZ93" s="66"/>
      <c r="BA93" s="66"/>
      <c r="BB93" s="67"/>
      <c r="BC93" s="67"/>
    </row>
    <row r="94" spans="2:55" x14ac:dyDescent="0.3">
      <c r="B94" s="4" t="s">
        <v>49</v>
      </c>
      <c r="D94" s="66"/>
      <c r="E94" s="66"/>
      <c r="F94" s="67"/>
      <c r="G94" s="67"/>
      <c r="J94" s="66"/>
      <c r="K94" s="66"/>
      <c r="L94" s="67"/>
      <c r="M94" s="67"/>
      <c r="P94" s="66"/>
      <c r="Q94" s="66"/>
      <c r="R94" s="67"/>
      <c r="S94" s="67"/>
      <c r="V94" s="66"/>
      <c r="W94" s="66"/>
      <c r="X94" s="67"/>
      <c r="Y94" s="67"/>
      <c r="AB94" s="66"/>
      <c r="AC94" s="66"/>
      <c r="AD94" s="67"/>
      <c r="AE94" s="67"/>
      <c r="AH94" s="66"/>
      <c r="AI94" s="66"/>
      <c r="AJ94" s="67"/>
      <c r="AK94" s="67"/>
      <c r="AN94" s="66"/>
      <c r="AO94" s="66"/>
      <c r="AP94" s="67"/>
      <c r="AQ94" s="67"/>
      <c r="AT94" s="66"/>
      <c r="AU94" s="66"/>
      <c r="AV94" s="67"/>
      <c r="AW94" s="67"/>
      <c r="AZ94" s="66"/>
      <c r="BA94" s="66"/>
      <c r="BB94" s="67"/>
      <c r="BC94" s="67"/>
    </row>
    <row r="95" spans="2:55" x14ac:dyDescent="0.3">
      <c r="B95" s="4" t="s">
        <v>50</v>
      </c>
      <c r="D95" s="66"/>
      <c r="E95" s="66"/>
      <c r="F95" s="67"/>
      <c r="G95" s="67"/>
      <c r="J95" s="66"/>
      <c r="K95" s="66"/>
      <c r="L95" s="67"/>
      <c r="M95" s="67"/>
      <c r="P95" s="66"/>
      <c r="Q95" s="66"/>
      <c r="R95" s="67"/>
      <c r="S95" s="67"/>
      <c r="V95" s="66"/>
      <c r="W95" s="66"/>
      <c r="X95" s="67"/>
      <c r="Y95" s="67"/>
      <c r="AB95" s="66"/>
      <c r="AC95" s="66"/>
      <c r="AD95" s="67"/>
      <c r="AE95" s="67"/>
      <c r="AH95" s="66"/>
      <c r="AI95" s="66"/>
      <c r="AJ95" s="67"/>
      <c r="AK95" s="67"/>
      <c r="AN95" s="66"/>
      <c r="AO95" s="66"/>
      <c r="AP95" s="67"/>
      <c r="AQ95" s="67"/>
      <c r="AT95" s="66"/>
      <c r="AU95" s="66"/>
      <c r="AV95" s="67"/>
      <c r="AW95" s="67"/>
      <c r="AZ95" s="66"/>
      <c r="BA95" s="66"/>
      <c r="BB95" s="67"/>
      <c r="BC95" s="67"/>
    </row>
    <row r="96" spans="2:55" x14ac:dyDescent="0.3">
      <c r="D96" s="66"/>
      <c r="E96" s="66"/>
      <c r="F96" s="67"/>
      <c r="G96" s="67"/>
      <c r="J96" s="66"/>
      <c r="K96" s="66"/>
      <c r="L96" s="67"/>
      <c r="M96" s="67"/>
      <c r="P96" s="66"/>
      <c r="Q96" s="66"/>
      <c r="R96" s="67"/>
      <c r="S96" s="67"/>
      <c r="V96" s="66"/>
      <c r="W96" s="66"/>
      <c r="X96" s="67"/>
      <c r="Y96" s="67"/>
      <c r="AB96" s="66"/>
      <c r="AC96" s="66"/>
      <c r="AD96" s="67"/>
      <c r="AE96" s="67"/>
      <c r="AH96" s="66"/>
      <c r="AI96" s="66"/>
      <c r="AJ96" s="67"/>
      <c r="AK96" s="67"/>
      <c r="AN96" s="66"/>
      <c r="AO96" s="66"/>
      <c r="AP96" s="67"/>
      <c r="AQ96" s="67"/>
      <c r="AT96" s="66"/>
      <c r="AU96" s="66"/>
      <c r="AV96" s="67"/>
      <c r="AW96" s="67"/>
      <c r="AZ96" s="66"/>
      <c r="BA96" s="66"/>
      <c r="BB96" s="67"/>
      <c r="BC96" s="67"/>
    </row>
    <row r="97" spans="2:55" x14ac:dyDescent="0.3">
      <c r="B97" s="4" t="s">
        <v>51</v>
      </c>
      <c r="D97" s="66"/>
      <c r="E97" s="66"/>
      <c r="F97" s="67"/>
      <c r="G97" s="67"/>
      <c r="J97" s="66"/>
      <c r="K97" s="66"/>
      <c r="L97" s="67"/>
      <c r="M97" s="67"/>
      <c r="P97" s="66"/>
      <c r="Q97" s="66"/>
      <c r="R97" s="67"/>
      <c r="S97" s="67"/>
      <c r="V97" s="66"/>
      <c r="W97" s="66"/>
      <c r="X97" s="67"/>
      <c r="Y97" s="67"/>
      <c r="AB97" s="66"/>
      <c r="AC97" s="66"/>
      <c r="AD97" s="67"/>
      <c r="AE97" s="67"/>
      <c r="AH97" s="66"/>
      <c r="AI97" s="66"/>
      <c r="AJ97" s="67"/>
      <c r="AK97" s="67"/>
      <c r="AN97" s="66"/>
      <c r="AO97" s="66"/>
      <c r="AP97" s="67"/>
      <c r="AQ97" s="67"/>
      <c r="AT97" s="66"/>
      <c r="AU97" s="66"/>
      <c r="AV97" s="67"/>
      <c r="AW97" s="67"/>
      <c r="AZ97" s="66"/>
      <c r="BA97" s="66"/>
      <c r="BB97" s="67"/>
      <c r="BC97" s="67"/>
    </row>
    <row r="98" spans="2:55" x14ac:dyDescent="0.3">
      <c r="B98" s="4" t="s">
        <v>52</v>
      </c>
      <c r="D98" s="66"/>
      <c r="E98" s="66"/>
      <c r="F98" s="67"/>
      <c r="G98" s="67"/>
      <c r="J98" s="66"/>
      <c r="K98" s="66"/>
      <c r="L98" s="67"/>
      <c r="M98" s="67"/>
      <c r="P98" s="66"/>
      <c r="Q98" s="66"/>
      <c r="R98" s="67"/>
      <c r="S98" s="67"/>
      <c r="V98" s="66"/>
      <c r="W98" s="66"/>
      <c r="X98" s="67"/>
      <c r="Y98" s="67"/>
      <c r="AB98" s="66"/>
      <c r="AC98" s="66"/>
      <c r="AD98" s="67"/>
      <c r="AE98" s="67"/>
      <c r="AH98" s="66"/>
      <c r="AI98" s="66"/>
      <c r="AJ98" s="67"/>
      <c r="AK98" s="67"/>
      <c r="AN98" s="66"/>
      <c r="AO98" s="66"/>
      <c r="AP98" s="67"/>
      <c r="AQ98" s="67"/>
      <c r="AT98" s="66"/>
      <c r="AU98" s="66"/>
      <c r="AV98" s="67"/>
      <c r="AW98" s="67"/>
      <c r="AZ98" s="66"/>
      <c r="BA98" s="66"/>
      <c r="BB98" s="67"/>
      <c r="BC98" s="67"/>
    </row>
    <row r="99" spans="2:55" x14ac:dyDescent="0.3">
      <c r="B99" s="4" t="s">
        <v>48</v>
      </c>
      <c r="D99" s="66"/>
      <c r="E99" s="66"/>
      <c r="F99" s="67"/>
      <c r="G99" s="67"/>
      <c r="J99" s="66"/>
      <c r="K99" s="66"/>
      <c r="L99" s="67"/>
      <c r="M99" s="67"/>
      <c r="P99" s="66"/>
      <c r="Q99" s="66"/>
      <c r="R99" s="67"/>
      <c r="S99" s="67"/>
      <c r="V99" s="66"/>
      <c r="W99" s="66"/>
      <c r="X99" s="67"/>
      <c r="Y99" s="67"/>
      <c r="AB99" s="66"/>
      <c r="AC99" s="66"/>
      <c r="AD99" s="67"/>
      <c r="AE99" s="67"/>
      <c r="AH99" s="66"/>
      <c r="AI99" s="66"/>
      <c r="AJ99" s="67"/>
      <c r="AK99" s="67"/>
      <c r="AN99" s="66"/>
      <c r="AO99" s="66"/>
      <c r="AP99" s="67"/>
      <c r="AQ99" s="67"/>
      <c r="AT99" s="66"/>
      <c r="AU99" s="66"/>
      <c r="AV99" s="67"/>
      <c r="AW99" s="67"/>
      <c r="AZ99" s="66"/>
      <c r="BA99" s="66"/>
      <c r="BB99" s="67"/>
      <c r="BC99" s="67"/>
    </row>
    <row r="100" spans="2:55" x14ac:dyDescent="0.3">
      <c r="B100" s="203" t="s">
        <v>161</v>
      </c>
    </row>
    <row r="101" spans="2:55" x14ac:dyDescent="0.3"/>
    <row r="102" spans="2:55" x14ac:dyDescent="0.3">
      <c r="B102" s="4" t="s">
        <v>162</v>
      </c>
    </row>
    <row r="103" spans="2:55" x14ac:dyDescent="0.3"/>
    <row r="104" spans="2:55" x14ac:dyDescent="0.3">
      <c r="B104" s="68" t="s">
        <v>53</v>
      </c>
    </row>
    <row r="105" spans="2:55" x14ac:dyDescent="0.3">
      <c r="B105" s="4" t="s">
        <v>54</v>
      </c>
    </row>
    <row r="106" spans="2:55" x14ac:dyDescent="0.3">
      <c r="B106" s="183" t="s">
        <v>134</v>
      </c>
    </row>
    <row r="107" spans="2:55" x14ac:dyDescent="0.3"/>
    <row r="108" spans="2:55" x14ac:dyDescent="0.3"/>
    <row r="109" spans="2:55" x14ac:dyDescent="0.3"/>
    <row r="110" spans="2:55" x14ac:dyDescent="0.3"/>
    <row r="111" spans="2:55" x14ac:dyDescent="0.3"/>
    <row r="112" spans="2:55"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sheetData>
  <mergeCells count="13">
    <mergeCell ref="B63:G63"/>
    <mergeCell ref="B71:G71"/>
    <mergeCell ref="AM8:AQ8"/>
    <mergeCell ref="AS8:AW8"/>
    <mergeCell ref="AY8:BC8"/>
    <mergeCell ref="B23:G23"/>
    <mergeCell ref="I8:M8"/>
    <mergeCell ref="AG8:AK8"/>
    <mergeCell ref="O8:S8"/>
    <mergeCell ref="U8:Y8"/>
    <mergeCell ref="AA8:AE8"/>
    <mergeCell ref="B11:G11"/>
    <mergeCell ref="C8:G8"/>
  </mergeCells>
  <hyperlinks>
    <hyperlink ref="B104" r:id="rId1" xr:uid="{55E64697-F79F-4C4D-A820-99EC8E960CFD}"/>
  </hyperlinks>
  <pageMargins left="0.7" right="0.7" top="0.75" bottom="0.75" header="0.3" footer="0.3"/>
  <pageSetup scale="45"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9E67-44B0-476D-A9C5-4D2B574093B0}">
  <sheetPr>
    <pageSetUpPr fitToPage="1"/>
  </sheetPr>
  <dimension ref="A1:N24"/>
  <sheetViews>
    <sheetView showGridLines="0" zoomScale="85" zoomScaleNormal="85" workbookViewId="0">
      <pane ySplit="1" topLeftCell="A2" activePane="bottomLeft" state="frozen"/>
      <selection pane="bottomLeft" activeCell="J9" sqref="J9"/>
    </sheetView>
  </sheetViews>
  <sheetFormatPr defaultColWidth="8.88671875" defaultRowHeight="14.4" x14ac:dyDescent="0.3"/>
  <cols>
    <col min="1" max="1" width="2.6640625" style="102" customWidth="1"/>
    <col min="2" max="2" width="9.33203125" style="102" customWidth="1"/>
    <col min="3" max="3" width="71" style="102" customWidth="1"/>
    <col min="4" max="4" width="8.88671875" style="102"/>
    <col min="5" max="5" width="9.109375"/>
    <col min="6" max="6" width="8.88671875" style="102"/>
    <col min="7" max="7" width="4.109375" style="102" customWidth="1"/>
    <col min="8" max="8" width="9.109375" style="102" customWidth="1"/>
    <col min="9" max="13" width="8.88671875" style="102"/>
    <col min="14" max="14" width="6.88671875" style="102" customWidth="1"/>
    <col min="15" max="16384" width="8.88671875" style="102"/>
  </cols>
  <sheetData>
    <row r="1" spans="1:14" s="98" customFormat="1" ht="17.399999999999999" x14ac:dyDescent="0.3">
      <c r="A1" s="97" t="s">
        <v>116</v>
      </c>
      <c r="C1" s="97"/>
    </row>
    <row r="2" spans="1:14" s="160" customFormat="1" x14ac:dyDescent="0.3"/>
    <row r="3" spans="1:14" s="100" customFormat="1" ht="17.399999999999999" x14ac:dyDescent="0.3">
      <c r="A3" s="99"/>
      <c r="C3" s="101" t="s">
        <v>87</v>
      </c>
      <c r="E3"/>
    </row>
    <row r="4" spans="1:14" x14ac:dyDescent="0.3">
      <c r="G4" s="103"/>
      <c r="H4" s="104"/>
      <c r="I4" s="104"/>
      <c r="J4" s="104"/>
      <c r="K4" s="104"/>
      <c r="L4" s="104"/>
      <c r="M4" s="104"/>
      <c r="N4" s="105"/>
    </row>
    <row r="5" spans="1:14" ht="15.6" x14ac:dyDescent="0.3">
      <c r="B5" s="161" t="s">
        <v>88</v>
      </c>
      <c r="C5" s="162"/>
      <c r="G5" s="106"/>
      <c r="H5" s="107" t="s">
        <v>89</v>
      </c>
      <c r="I5" s="108"/>
      <c r="J5" s="108"/>
      <c r="K5" s="108"/>
      <c r="L5" s="108"/>
      <c r="M5" s="108"/>
      <c r="N5" s="109"/>
    </row>
    <row r="6" spans="1:14" s="110" customFormat="1" ht="34.200000000000003" customHeight="1" x14ac:dyDescent="0.3">
      <c r="B6" s="111" t="s">
        <v>90</v>
      </c>
      <c r="C6" s="260" t="s">
        <v>91</v>
      </c>
      <c r="D6" s="261"/>
      <c r="E6"/>
      <c r="G6" s="112"/>
      <c r="H6" s="113"/>
      <c r="I6" s="108"/>
      <c r="J6" s="114" t="s">
        <v>4</v>
      </c>
      <c r="K6" s="114" t="s">
        <v>5</v>
      </c>
      <c r="L6" s="114" t="s">
        <v>6</v>
      </c>
      <c r="M6" s="115"/>
      <c r="N6" s="116"/>
    </row>
    <row r="7" spans="1:14" s="110" customFormat="1" ht="34.200000000000003" customHeight="1" x14ac:dyDescent="0.25">
      <c r="B7" s="117" t="s">
        <v>92</v>
      </c>
      <c r="C7" s="261" t="s">
        <v>93</v>
      </c>
      <c r="D7" s="261"/>
      <c r="E7"/>
      <c r="G7" s="112"/>
      <c r="H7" s="113"/>
      <c r="I7" s="118" t="s">
        <v>94</v>
      </c>
      <c r="J7" s="119">
        <v>100</v>
      </c>
      <c r="K7" s="120">
        <v>0.13819999999999999</v>
      </c>
      <c r="L7" s="119">
        <v>38.603299999999997</v>
      </c>
      <c r="M7" s="115"/>
      <c r="N7" s="116"/>
    </row>
    <row r="8" spans="1:14" s="110" customFormat="1" ht="36" customHeight="1" x14ac:dyDescent="0.25">
      <c r="B8" s="117" t="s">
        <v>95</v>
      </c>
      <c r="C8" s="261" t="s">
        <v>96</v>
      </c>
      <c r="D8" s="261"/>
      <c r="E8"/>
      <c r="G8" s="112"/>
      <c r="H8" s="121"/>
      <c r="I8" s="118" t="s">
        <v>97</v>
      </c>
      <c r="J8" s="119">
        <v>325</v>
      </c>
      <c r="K8" s="122" t="s">
        <v>98</v>
      </c>
      <c r="L8" s="123"/>
      <c r="M8" s="115"/>
      <c r="N8" s="116"/>
    </row>
    <row r="9" spans="1:14" s="110" customFormat="1" ht="36" customHeight="1" x14ac:dyDescent="0.25">
      <c r="B9" s="117" t="s">
        <v>99</v>
      </c>
      <c r="C9" s="261" t="s">
        <v>100</v>
      </c>
      <c r="D9" s="261"/>
      <c r="E9"/>
      <c r="G9" s="112"/>
      <c r="H9" s="121"/>
      <c r="I9" s="118" t="s">
        <v>101</v>
      </c>
      <c r="J9" s="124">
        <f>ROUND(((J8-J7)*K7)+L7,3)</f>
        <v>69.697999999999993</v>
      </c>
      <c r="K9" s="125"/>
      <c r="L9" s="123"/>
      <c r="M9" s="115"/>
      <c r="N9" s="116"/>
    </row>
    <row r="10" spans="1:14" x14ac:dyDescent="0.3">
      <c r="G10" s="126"/>
      <c r="H10" s="127"/>
      <c r="I10" s="127"/>
      <c r="J10" s="127"/>
      <c r="K10" s="127"/>
      <c r="L10" s="127"/>
      <c r="M10" s="127"/>
      <c r="N10" s="128"/>
    </row>
    <row r="11" spans="1:14" ht="15.6" x14ac:dyDescent="0.3">
      <c r="B11" s="129" t="s">
        <v>102</v>
      </c>
      <c r="C11" s="130"/>
      <c r="D11" s="130"/>
    </row>
    <row r="12" spans="1:14" x14ac:dyDescent="0.3">
      <c r="B12" s="131" t="s">
        <v>117</v>
      </c>
      <c r="C12" s="130"/>
      <c r="D12" s="130"/>
    </row>
    <row r="13" spans="1:14" x14ac:dyDescent="0.3">
      <c r="B13" s="132" t="s">
        <v>90</v>
      </c>
      <c r="C13" s="133" t="s">
        <v>103</v>
      </c>
      <c r="D13" s="134">
        <f>'RMW Prices'!$F$18</f>
        <v>0.1086</v>
      </c>
    </row>
    <row r="14" spans="1:14" x14ac:dyDescent="0.3">
      <c r="B14" s="135"/>
      <c r="C14" s="153" t="s">
        <v>118</v>
      </c>
      <c r="D14" s="136">
        <f>'RMW Prices'!$G$18</f>
        <v>57.852499999999999</v>
      </c>
    </row>
    <row r="15" spans="1:14" ht="18" customHeight="1" x14ac:dyDescent="0.3">
      <c r="B15" s="135" t="s">
        <v>92</v>
      </c>
      <c r="C15" s="137" t="s">
        <v>104</v>
      </c>
      <c r="D15" s="138" t="s">
        <v>105</v>
      </c>
    </row>
    <row r="16" spans="1:14" ht="18" customHeight="1" x14ac:dyDescent="0.3">
      <c r="B16" s="135" t="s">
        <v>106</v>
      </c>
      <c r="C16" s="137" t="str">
        <f>"Incremental price = 225g x "&amp;TEXT(D13,"0.0000p")</f>
        <v>Incremental price = 225g x 0.1086p</v>
      </c>
      <c r="D16" s="138">
        <f>(325-100)*D13</f>
        <v>24.434999999999999</v>
      </c>
      <c r="H16" s="139"/>
      <c r="I16" s="140"/>
    </row>
    <row r="17" spans="2:9" ht="18" customHeight="1" x14ac:dyDescent="0.3">
      <c r="B17" s="135" t="s">
        <v>107</v>
      </c>
      <c r="C17" s="137" t="str">
        <f>"Final price = "&amp;TEXT(D16,"0.0000p")&amp;" + "&amp;TEXT(D14,"0.0000p")&amp;", rounded to the nearest 1/1000th of a penny"</f>
        <v>Final price = 24.4350p + 57.8525p, rounded to the nearest 1/1000th of a penny</v>
      </c>
      <c r="D17" s="141">
        <f>ROUND(D14+D16,3)</f>
        <v>82.287999999999997</v>
      </c>
      <c r="H17" s="139"/>
      <c r="I17" s="140"/>
    </row>
    <row r="18" spans="2:9" s="108" customFormat="1" ht="18" customHeight="1" x14ac:dyDescent="0.3">
      <c r="B18" s="132"/>
      <c r="C18" s="142"/>
      <c r="D18" s="143"/>
      <c r="E18"/>
      <c r="H18" s="139"/>
      <c r="I18" s="144"/>
    </row>
    <row r="19" spans="2:9" x14ac:dyDescent="0.3">
      <c r="B19" s="145" t="s">
        <v>108</v>
      </c>
      <c r="C19" s="130"/>
      <c r="D19" s="130"/>
    </row>
    <row r="20" spans="2:9" x14ac:dyDescent="0.3">
      <c r="B20" s="130" t="str">
        <f>"Business mail presented in trays will save "&amp;TEXT('RMW Prices'!$D$83,"0.0p")&amp;" per item"</f>
        <v>Business mail presented in trays will save 2.0p per item</v>
      </c>
      <c r="C20" s="130"/>
      <c r="D20" s="130"/>
    </row>
    <row r="21" spans="2:9" x14ac:dyDescent="0.3">
      <c r="B21" s="146" t="str">
        <f>"Final tray price = "&amp;TEXT(D17,"0.000p")&amp;" - "&amp;TEXT('RMW Prices'!$D$83,"0.0p")</f>
        <v>Final tray price = 82.288p - 2.0p</v>
      </c>
      <c r="C21" s="147"/>
      <c r="D21" s="148">
        <f>D17-'RMW Prices'!$D$83</f>
        <v>80.287999999999997</v>
      </c>
    </row>
    <row r="23" spans="2:9" x14ac:dyDescent="0.3">
      <c r="B23" s="149" t="s">
        <v>53</v>
      </c>
    </row>
    <row r="24" spans="2:9" x14ac:dyDescent="0.3">
      <c r="B24" s="154" t="s">
        <v>119</v>
      </c>
    </row>
  </sheetData>
  <mergeCells count="4">
    <mergeCell ref="C6:D6"/>
    <mergeCell ref="C7:D7"/>
    <mergeCell ref="C8:D8"/>
    <mergeCell ref="C9:D9"/>
  </mergeCells>
  <dataValidations count="1">
    <dataValidation type="whole" allowBlank="1" showInputMessage="1" showErrorMessage="1" sqref="J8 J65544 J131080 J196616 J262152 J327688 J393224 J458760 J524296 J589832 J655368 J720904 J786440 J851976 J917512 J983048" xr:uid="{C219EDD3-7C8E-47DF-A2E8-EBDD5689E2E5}">
      <formula1>251</formula1>
      <formula2>750</formula2>
    </dataValidation>
  </dataValidations>
  <hyperlinks>
    <hyperlink ref="B23" r:id="rId1" xr:uid="{D4586DA6-5C54-4FB8-BD15-9BDF273DA584}"/>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F872-03A4-42AD-BBB7-7C13DC40CA6C}">
  <sheetPr>
    <pageSetUpPr fitToPage="1"/>
  </sheetPr>
  <dimension ref="A1:D80"/>
  <sheetViews>
    <sheetView showGridLines="0" zoomScale="85" zoomScaleNormal="85" workbookViewId="0">
      <pane ySplit="1" topLeftCell="A2" activePane="bottomLeft" state="frozen"/>
      <selection activeCell="P8" sqref="P8"/>
      <selection pane="bottomLeft" activeCell="G21" sqref="G21"/>
    </sheetView>
  </sheetViews>
  <sheetFormatPr defaultRowHeight="14.4" zeroHeight="1" x14ac:dyDescent="0.3"/>
  <cols>
    <col min="1" max="1" width="2.5546875" style="71" customWidth="1"/>
    <col min="2" max="2" width="68.109375" style="71" customWidth="1"/>
    <col min="3" max="3" width="21" style="71" customWidth="1"/>
    <col min="4" max="4" width="20.33203125" style="71" customWidth="1"/>
    <col min="5" max="254" width="8.88671875" style="71"/>
    <col min="255" max="255" width="2.5546875" style="71" customWidth="1"/>
    <col min="256" max="256" width="68.109375" style="71" customWidth="1"/>
    <col min="257" max="257" width="16.109375" style="71" customWidth="1"/>
    <col min="258" max="258" width="20.33203125" style="71" customWidth="1"/>
    <col min="259" max="510" width="8.88671875" style="71"/>
    <col min="511" max="511" width="2.5546875" style="71" customWidth="1"/>
    <col min="512" max="512" width="68.109375" style="71" customWidth="1"/>
    <col min="513" max="513" width="16.109375" style="71" customWidth="1"/>
    <col min="514" max="514" width="20.33203125" style="71" customWidth="1"/>
    <col min="515" max="766" width="8.88671875" style="71"/>
    <col min="767" max="767" width="2.5546875" style="71" customWidth="1"/>
    <col min="768" max="768" width="68.109375" style="71" customWidth="1"/>
    <col min="769" max="769" width="16.109375" style="71" customWidth="1"/>
    <col min="770" max="770" width="20.33203125" style="71" customWidth="1"/>
    <col min="771" max="1022" width="8.88671875" style="71"/>
    <col min="1023" max="1023" width="2.5546875" style="71" customWidth="1"/>
    <col min="1024" max="1024" width="68.109375" style="71" customWidth="1"/>
    <col min="1025" max="1025" width="16.109375" style="71" customWidth="1"/>
    <col min="1026" max="1026" width="20.33203125" style="71" customWidth="1"/>
    <col min="1027" max="1278" width="8.88671875" style="71"/>
    <col min="1279" max="1279" width="2.5546875" style="71" customWidth="1"/>
    <col min="1280" max="1280" width="68.109375" style="71" customWidth="1"/>
    <col min="1281" max="1281" width="16.109375" style="71" customWidth="1"/>
    <col min="1282" max="1282" width="20.33203125" style="71" customWidth="1"/>
    <col min="1283" max="1534" width="8.88671875" style="71"/>
    <col min="1535" max="1535" width="2.5546875" style="71" customWidth="1"/>
    <col min="1536" max="1536" width="68.109375" style="71" customWidth="1"/>
    <col min="1537" max="1537" width="16.109375" style="71" customWidth="1"/>
    <col min="1538" max="1538" width="20.33203125" style="71" customWidth="1"/>
    <col min="1539" max="1790" width="8.88671875" style="71"/>
    <col min="1791" max="1791" width="2.5546875" style="71" customWidth="1"/>
    <col min="1792" max="1792" width="68.109375" style="71" customWidth="1"/>
    <col min="1793" max="1793" width="16.109375" style="71" customWidth="1"/>
    <col min="1794" max="1794" width="20.33203125" style="71" customWidth="1"/>
    <col min="1795" max="2046" width="8.88671875" style="71"/>
    <col min="2047" max="2047" width="2.5546875" style="71" customWidth="1"/>
    <col min="2048" max="2048" width="68.109375" style="71" customWidth="1"/>
    <col min="2049" max="2049" width="16.109375" style="71" customWidth="1"/>
    <col min="2050" max="2050" width="20.33203125" style="71" customWidth="1"/>
    <col min="2051" max="2302" width="8.88671875" style="71"/>
    <col min="2303" max="2303" width="2.5546875" style="71" customWidth="1"/>
    <col min="2304" max="2304" width="68.109375" style="71" customWidth="1"/>
    <col min="2305" max="2305" width="16.109375" style="71" customWidth="1"/>
    <col min="2306" max="2306" width="20.33203125" style="71" customWidth="1"/>
    <col min="2307" max="2558" width="8.88671875" style="71"/>
    <col min="2559" max="2559" width="2.5546875" style="71" customWidth="1"/>
    <col min="2560" max="2560" width="68.109375" style="71" customWidth="1"/>
    <col min="2561" max="2561" width="16.109375" style="71" customWidth="1"/>
    <col min="2562" max="2562" width="20.33203125" style="71" customWidth="1"/>
    <col min="2563" max="2814" width="8.88671875" style="71"/>
    <col min="2815" max="2815" width="2.5546875" style="71" customWidth="1"/>
    <col min="2816" max="2816" width="68.109375" style="71" customWidth="1"/>
    <col min="2817" max="2817" width="16.109375" style="71" customWidth="1"/>
    <col min="2818" max="2818" width="20.33203125" style="71" customWidth="1"/>
    <col min="2819" max="3070" width="8.88671875" style="71"/>
    <col min="3071" max="3071" width="2.5546875" style="71" customWidth="1"/>
    <col min="3072" max="3072" width="68.109375" style="71" customWidth="1"/>
    <col min="3073" max="3073" width="16.109375" style="71" customWidth="1"/>
    <col min="3074" max="3074" width="20.33203125" style="71" customWidth="1"/>
    <col min="3075" max="3326" width="8.88671875" style="71"/>
    <col min="3327" max="3327" width="2.5546875" style="71" customWidth="1"/>
    <col min="3328" max="3328" width="68.109375" style="71" customWidth="1"/>
    <col min="3329" max="3329" width="16.109375" style="71" customWidth="1"/>
    <col min="3330" max="3330" width="20.33203125" style="71" customWidth="1"/>
    <col min="3331" max="3582" width="8.88671875" style="71"/>
    <col min="3583" max="3583" width="2.5546875" style="71" customWidth="1"/>
    <col min="3584" max="3584" width="68.109375" style="71" customWidth="1"/>
    <col min="3585" max="3585" width="16.109375" style="71" customWidth="1"/>
    <col min="3586" max="3586" width="20.33203125" style="71" customWidth="1"/>
    <col min="3587" max="3838" width="8.88671875" style="71"/>
    <col min="3839" max="3839" width="2.5546875" style="71" customWidth="1"/>
    <col min="3840" max="3840" width="68.109375" style="71" customWidth="1"/>
    <col min="3841" max="3841" width="16.109375" style="71" customWidth="1"/>
    <col min="3842" max="3842" width="20.33203125" style="71" customWidth="1"/>
    <col min="3843" max="4094" width="8.88671875" style="71"/>
    <col min="4095" max="4095" width="2.5546875" style="71" customWidth="1"/>
    <col min="4096" max="4096" width="68.109375" style="71" customWidth="1"/>
    <col min="4097" max="4097" width="16.109375" style="71" customWidth="1"/>
    <col min="4098" max="4098" width="20.33203125" style="71" customWidth="1"/>
    <col min="4099" max="4350" width="8.88671875" style="71"/>
    <col min="4351" max="4351" width="2.5546875" style="71" customWidth="1"/>
    <col min="4352" max="4352" width="68.109375" style="71" customWidth="1"/>
    <col min="4353" max="4353" width="16.109375" style="71" customWidth="1"/>
    <col min="4354" max="4354" width="20.33203125" style="71" customWidth="1"/>
    <col min="4355" max="4606" width="8.88671875" style="71"/>
    <col min="4607" max="4607" width="2.5546875" style="71" customWidth="1"/>
    <col min="4608" max="4608" width="68.109375" style="71" customWidth="1"/>
    <col min="4609" max="4609" width="16.109375" style="71" customWidth="1"/>
    <col min="4610" max="4610" width="20.33203125" style="71" customWidth="1"/>
    <col min="4611" max="4862" width="8.88671875" style="71"/>
    <col min="4863" max="4863" width="2.5546875" style="71" customWidth="1"/>
    <col min="4864" max="4864" width="68.109375" style="71" customWidth="1"/>
    <col min="4865" max="4865" width="16.109375" style="71" customWidth="1"/>
    <col min="4866" max="4866" width="20.33203125" style="71" customWidth="1"/>
    <col min="4867" max="5118" width="8.88671875" style="71"/>
    <col min="5119" max="5119" width="2.5546875" style="71" customWidth="1"/>
    <col min="5120" max="5120" width="68.109375" style="71" customWidth="1"/>
    <col min="5121" max="5121" width="16.109375" style="71" customWidth="1"/>
    <col min="5122" max="5122" width="20.33203125" style="71" customWidth="1"/>
    <col min="5123" max="5374" width="8.88671875" style="71"/>
    <col min="5375" max="5375" width="2.5546875" style="71" customWidth="1"/>
    <col min="5376" max="5376" width="68.109375" style="71" customWidth="1"/>
    <col min="5377" max="5377" width="16.109375" style="71" customWidth="1"/>
    <col min="5378" max="5378" width="20.33203125" style="71" customWidth="1"/>
    <col min="5379" max="5630" width="8.88671875" style="71"/>
    <col min="5631" max="5631" width="2.5546875" style="71" customWidth="1"/>
    <col min="5632" max="5632" width="68.109375" style="71" customWidth="1"/>
    <col min="5633" max="5633" width="16.109375" style="71" customWidth="1"/>
    <col min="5634" max="5634" width="20.33203125" style="71" customWidth="1"/>
    <col min="5635" max="5886" width="8.88671875" style="71"/>
    <col min="5887" max="5887" width="2.5546875" style="71" customWidth="1"/>
    <col min="5888" max="5888" width="68.109375" style="71" customWidth="1"/>
    <col min="5889" max="5889" width="16.109375" style="71" customWidth="1"/>
    <col min="5890" max="5890" width="20.33203125" style="71" customWidth="1"/>
    <col min="5891" max="6142" width="8.88671875" style="71"/>
    <col min="6143" max="6143" width="2.5546875" style="71" customWidth="1"/>
    <col min="6144" max="6144" width="68.109375" style="71" customWidth="1"/>
    <col min="6145" max="6145" width="16.109375" style="71" customWidth="1"/>
    <col min="6146" max="6146" width="20.33203125" style="71" customWidth="1"/>
    <col min="6147" max="6398" width="8.88671875" style="71"/>
    <col min="6399" max="6399" width="2.5546875" style="71" customWidth="1"/>
    <col min="6400" max="6400" width="68.109375" style="71" customWidth="1"/>
    <col min="6401" max="6401" width="16.109375" style="71" customWidth="1"/>
    <col min="6402" max="6402" width="20.33203125" style="71" customWidth="1"/>
    <col min="6403" max="6654" width="8.88671875" style="71"/>
    <col min="6655" max="6655" width="2.5546875" style="71" customWidth="1"/>
    <col min="6656" max="6656" width="68.109375" style="71" customWidth="1"/>
    <col min="6657" max="6657" width="16.109375" style="71" customWidth="1"/>
    <col min="6658" max="6658" width="20.33203125" style="71" customWidth="1"/>
    <col min="6659" max="6910" width="8.88671875" style="71"/>
    <col min="6911" max="6911" width="2.5546875" style="71" customWidth="1"/>
    <col min="6912" max="6912" width="68.109375" style="71" customWidth="1"/>
    <col min="6913" max="6913" width="16.109375" style="71" customWidth="1"/>
    <col min="6914" max="6914" width="20.33203125" style="71" customWidth="1"/>
    <col min="6915" max="7166" width="8.88671875" style="71"/>
    <col min="7167" max="7167" width="2.5546875" style="71" customWidth="1"/>
    <col min="7168" max="7168" width="68.109375" style="71" customWidth="1"/>
    <col min="7169" max="7169" width="16.109375" style="71" customWidth="1"/>
    <col min="7170" max="7170" width="20.33203125" style="71" customWidth="1"/>
    <col min="7171" max="7422" width="8.88671875" style="71"/>
    <col min="7423" max="7423" width="2.5546875" style="71" customWidth="1"/>
    <col min="7424" max="7424" width="68.109375" style="71" customWidth="1"/>
    <col min="7425" max="7425" width="16.109375" style="71" customWidth="1"/>
    <col min="7426" max="7426" width="20.33203125" style="71" customWidth="1"/>
    <col min="7427" max="7678" width="8.88671875" style="71"/>
    <col min="7679" max="7679" width="2.5546875" style="71" customWidth="1"/>
    <col min="7680" max="7680" width="68.109375" style="71" customWidth="1"/>
    <col min="7681" max="7681" width="16.109375" style="71" customWidth="1"/>
    <col min="7682" max="7682" width="20.33203125" style="71" customWidth="1"/>
    <col min="7683" max="7934" width="8.88671875" style="71"/>
    <col min="7935" max="7935" width="2.5546875" style="71" customWidth="1"/>
    <col min="7936" max="7936" width="68.109375" style="71" customWidth="1"/>
    <col min="7937" max="7937" width="16.109375" style="71" customWidth="1"/>
    <col min="7938" max="7938" width="20.33203125" style="71" customWidth="1"/>
    <col min="7939" max="8190" width="8.88671875" style="71"/>
    <col min="8191" max="8191" width="2.5546875" style="71" customWidth="1"/>
    <col min="8192" max="8192" width="68.109375" style="71" customWidth="1"/>
    <col min="8193" max="8193" width="16.109375" style="71" customWidth="1"/>
    <col min="8194" max="8194" width="20.33203125" style="71" customWidth="1"/>
    <col min="8195" max="8446" width="8.88671875" style="71"/>
    <col min="8447" max="8447" width="2.5546875" style="71" customWidth="1"/>
    <col min="8448" max="8448" width="68.109375" style="71" customWidth="1"/>
    <col min="8449" max="8449" width="16.109375" style="71" customWidth="1"/>
    <col min="8450" max="8450" width="20.33203125" style="71" customWidth="1"/>
    <col min="8451" max="8702" width="8.88671875" style="71"/>
    <col min="8703" max="8703" width="2.5546875" style="71" customWidth="1"/>
    <col min="8704" max="8704" width="68.109375" style="71" customWidth="1"/>
    <col min="8705" max="8705" width="16.109375" style="71" customWidth="1"/>
    <col min="8706" max="8706" width="20.33203125" style="71" customWidth="1"/>
    <col min="8707" max="8958" width="8.88671875" style="71"/>
    <col min="8959" max="8959" width="2.5546875" style="71" customWidth="1"/>
    <col min="8960" max="8960" width="68.109375" style="71" customWidth="1"/>
    <col min="8961" max="8961" width="16.109375" style="71" customWidth="1"/>
    <col min="8962" max="8962" width="20.33203125" style="71" customWidth="1"/>
    <col min="8963" max="9214" width="8.88671875" style="71"/>
    <col min="9215" max="9215" width="2.5546875" style="71" customWidth="1"/>
    <col min="9216" max="9216" width="68.109375" style="71" customWidth="1"/>
    <col min="9217" max="9217" width="16.109375" style="71" customWidth="1"/>
    <col min="9218" max="9218" width="20.33203125" style="71" customWidth="1"/>
    <col min="9219" max="9470" width="8.88671875" style="71"/>
    <col min="9471" max="9471" width="2.5546875" style="71" customWidth="1"/>
    <col min="9472" max="9472" width="68.109375" style="71" customWidth="1"/>
    <col min="9473" max="9473" width="16.109375" style="71" customWidth="1"/>
    <col min="9474" max="9474" width="20.33203125" style="71" customWidth="1"/>
    <col min="9475" max="9726" width="8.88671875" style="71"/>
    <col min="9727" max="9727" width="2.5546875" style="71" customWidth="1"/>
    <col min="9728" max="9728" width="68.109375" style="71" customWidth="1"/>
    <col min="9729" max="9729" width="16.109375" style="71" customWidth="1"/>
    <col min="9730" max="9730" width="20.33203125" style="71" customWidth="1"/>
    <col min="9731" max="9982" width="8.88671875" style="71"/>
    <col min="9983" max="9983" width="2.5546875" style="71" customWidth="1"/>
    <col min="9984" max="9984" width="68.109375" style="71" customWidth="1"/>
    <col min="9985" max="9985" width="16.109375" style="71" customWidth="1"/>
    <col min="9986" max="9986" width="20.33203125" style="71" customWidth="1"/>
    <col min="9987" max="10238" width="8.88671875" style="71"/>
    <col min="10239" max="10239" width="2.5546875" style="71" customWidth="1"/>
    <col min="10240" max="10240" width="68.109375" style="71" customWidth="1"/>
    <col min="10241" max="10241" width="16.109375" style="71" customWidth="1"/>
    <col min="10242" max="10242" width="20.33203125" style="71" customWidth="1"/>
    <col min="10243" max="10494" width="8.88671875" style="71"/>
    <col min="10495" max="10495" width="2.5546875" style="71" customWidth="1"/>
    <col min="10496" max="10496" width="68.109375" style="71" customWidth="1"/>
    <col min="10497" max="10497" width="16.109375" style="71" customWidth="1"/>
    <col min="10498" max="10498" width="20.33203125" style="71" customWidth="1"/>
    <col min="10499" max="10750" width="8.88671875" style="71"/>
    <col min="10751" max="10751" width="2.5546875" style="71" customWidth="1"/>
    <col min="10752" max="10752" width="68.109375" style="71" customWidth="1"/>
    <col min="10753" max="10753" width="16.109375" style="71" customWidth="1"/>
    <col min="10754" max="10754" width="20.33203125" style="71" customWidth="1"/>
    <col min="10755" max="11006" width="8.88671875" style="71"/>
    <col min="11007" max="11007" width="2.5546875" style="71" customWidth="1"/>
    <col min="11008" max="11008" width="68.109375" style="71" customWidth="1"/>
    <col min="11009" max="11009" width="16.109375" style="71" customWidth="1"/>
    <col min="11010" max="11010" width="20.33203125" style="71" customWidth="1"/>
    <col min="11011" max="11262" width="8.88671875" style="71"/>
    <col min="11263" max="11263" width="2.5546875" style="71" customWidth="1"/>
    <col min="11264" max="11264" width="68.109375" style="71" customWidth="1"/>
    <col min="11265" max="11265" width="16.109375" style="71" customWidth="1"/>
    <col min="11266" max="11266" width="20.33203125" style="71" customWidth="1"/>
    <col min="11267" max="11518" width="8.88671875" style="71"/>
    <col min="11519" max="11519" width="2.5546875" style="71" customWidth="1"/>
    <col min="11520" max="11520" width="68.109375" style="71" customWidth="1"/>
    <col min="11521" max="11521" width="16.109375" style="71" customWidth="1"/>
    <col min="11522" max="11522" width="20.33203125" style="71" customWidth="1"/>
    <col min="11523" max="11774" width="8.88671875" style="71"/>
    <col min="11775" max="11775" width="2.5546875" style="71" customWidth="1"/>
    <col min="11776" max="11776" width="68.109375" style="71" customWidth="1"/>
    <col min="11777" max="11777" width="16.109375" style="71" customWidth="1"/>
    <col min="11778" max="11778" width="20.33203125" style="71" customWidth="1"/>
    <col min="11779" max="12030" width="8.88671875" style="71"/>
    <col min="12031" max="12031" width="2.5546875" style="71" customWidth="1"/>
    <col min="12032" max="12032" width="68.109375" style="71" customWidth="1"/>
    <col min="12033" max="12033" width="16.109375" style="71" customWidth="1"/>
    <col min="12034" max="12034" width="20.33203125" style="71" customWidth="1"/>
    <col min="12035" max="12286" width="8.88671875" style="71"/>
    <col min="12287" max="12287" width="2.5546875" style="71" customWidth="1"/>
    <col min="12288" max="12288" width="68.109375" style="71" customWidth="1"/>
    <col min="12289" max="12289" width="16.109375" style="71" customWidth="1"/>
    <col min="12290" max="12290" width="20.33203125" style="71" customWidth="1"/>
    <col min="12291" max="12542" width="8.88671875" style="71"/>
    <col min="12543" max="12543" width="2.5546875" style="71" customWidth="1"/>
    <col min="12544" max="12544" width="68.109375" style="71" customWidth="1"/>
    <col min="12545" max="12545" width="16.109375" style="71" customWidth="1"/>
    <col min="12546" max="12546" width="20.33203125" style="71" customWidth="1"/>
    <col min="12547" max="12798" width="8.88671875" style="71"/>
    <col min="12799" max="12799" width="2.5546875" style="71" customWidth="1"/>
    <col min="12800" max="12800" width="68.109375" style="71" customWidth="1"/>
    <col min="12801" max="12801" width="16.109375" style="71" customWidth="1"/>
    <col min="12802" max="12802" width="20.33203125" style="71" customWidth="1"/>
    <col min="12803" max="13054" width="8.88671875" style="71"/>
    <col min="13055" max="13055" width="2.5546875" style="71" customWidth="1"/>
    <col min="13056" max="13056" width="68.109375" style="71" customWidth="1"/>
    <col min="13057" max="13057" width="16.109375" style="71" customWidth="1"/>
    <col min="13058" max="13058" width="20.33203125" style="71" customWidth="1"/>
    <col min="13059" max="13310" width="8.88671875" style="71"/>
    <col min="13311" max="13311" width="2.5546875" style="71" customWidth="1"/>
    <col min="13312" max="13312" width="68.109375" style="71" customWidth="1"/>
    <col min="13313" max="13313" width="16.109375" style="71" customWidth="1"/>
    <col min="13314" max="13314" width="20.33203125" style="71" customWidth="1"/>
    <col min="13315" max="13566" width="8.88671875" style="71"/>
    <col min="13567" max="13567" width="2.5546875" style="71" customWidth="1"/>
    <col min="13568" max="13568" width="68.109375" style="71" customWidth="1"/>
    <col min="13569" max="13569" width="16.109375" style="71" customWidth="1"/>
    <col min="13570" max="13570" width="20.33203125" style="71" customWidth="1"/>
    <col min="13571" max="13822" width="8.88671875" style="71"/>
    <col min="13823" max="13823" width="2.5546875" style="71" customWidth="1"/>
    <col min="13824" max="13824" width="68.109375" style="71" customWidth="1"/>
    <col min="13825" max="13825" width="16.109375" style="71" customWidth="1"/>
    <col min="13826" max="13826" width="20.33203125" style="71" customWidth="1"/>
    <col min="13827" max="14078" width="8.88671875" style="71"/>
    <col min="14079" max="14079" width="2.5546875" style="71" customWidth="1"/>
    <col min="14080" max="14080" width="68.109375" style="71" customWidth="1"/>
    <col min="14081" max="14081" width="16.109375" style="71" customWidth="1"/>
    <col min="14082" max="14082" width="20.33203125" style="71" customWidth="1"/>
    <col min="14083" max="14334" width="8.88671875" style="71"/>
    <col min="14335" max="14335" width="2.5546875" style="71" customWidth="1"/>
    <col min="14336" max="14336" width="68.109375" style="71" customWidth="1"/>
    <col min="14337" max="14337" width="16.109375" style="71" customWidth="1"/>
    <col min="14338" max="14338" width="20.33203125" style="71" customWidth="1"/>
    <col min="14339" max="14590" width="8.88671875" style="71"/>
    <col min="14591" max="14591" width="2.5546875" style="71" customWidth="1"/>
    <col min="14592" max="14592" width="68.109375" style="71" customWidth="1"/>
    <col min="14593" max="14593" width="16.109375" style="71" customWidth="1"/>
    <col min="14594" max="14594" width="20.33203125" style="71" customWidth="1"/>
    <col min="14595" max="14846" width="8.88671875" style="71"/>
    <col min="14847" max="14847" width="2.5546875" style="71" customWidth="1"/>
    <col min="14848" max="14848" width="68.109375" style="71" customWidth="1"/>
    <col min="14849" max="14849" width="16.109375" style="71" customWidth="1"/>
    <col min="14850" max="14850" width="20.33203125" style="71" customWidth="1"/>
    <col min="14851" max="15102" width="8.88671875" style="71"/>
    <col min="15103" max="15103" width="2.5546875" style="71" customWidth="1"/>
    <col min="15104" max="15104" width="68.109375" style="71" customWidth="1"/>
    <col min="15105" max="15105" width="16.109375" style="71" customWidth="1"/>
    <col min="15106" max="15106" width="20.33203125" style="71" customWidth="1"/>
    <col min="15107" max="15358" width="8.88671875" style="71"/>
    <col min="15359" max="15359" width="2.5546875" style="71" customWidth="1"/>
    <col min="15360" max="15360" width="68.109375" style="71" customWidth="1"/>
    <col min="15361" max="15361" width="16.109375" style="71" customWidth="1"/>
    <col min="15362" max="15362" width="20.33203125" style="71" customWidth="1"/>
    <col min="15363" max="15614" width="8.88671875" style="71"/>
    <col min="15615" max="15615" width="2.5546875" style="71" customWidth="1"/>
    <col min="15616" max="15616" width="68.109375" style="71" customWidth="1"/>
    <col min="15617" max="15617" width="16.109375" style="71" customWidth="1"/>
    <col min="15618" max="15618" width="20.33203125" style="71" customWidth="1"/>
    <col min="15619" max="15870" width="8.88671875" style="71"/>
    <col min="15871" max="15871" width="2.5546875" style="71" customWidth="1"/>
    <col min="15872" max="15872" width="68.109375" style="71" customWidth="1"/>
    <col min="15873" max="15873" width="16.109375" style="71" customWidth="1"/>
    <col min="15874" max="15874" width="20.33203125" style="71" customWidth="1"/>
    <col min="15875" max="16126" width="8.88671875" style="71"/>
    <col min="16127" max="16127" width="2.5546875" style="71" customWidth="1"/>
    <col min="16128" max="16128" width="68.109375" style="71" customWidth="1"/>
    <col min="16129" max="16129" width="16.109375" style="71" customWidth="1"/>
    <col min="16130" max="16130" width="20.33203125" style="71" customWidth="1"/>
    <col min="16131" max="16384" width="8.88671875" style="71"/>
  </cols>
  <sheetData>
    <row r="1" spans="1:4" s="69" customFormat="1" ht="17.399999999999999" x14ac:dyDescent="0.3">
      <c r="A1" s="204" t="s">
        <v>163</v>
      </c>
      <c r="B1" s="204"/>
      <c r="C1" s="204"/>
    </row>
    <row r="2" spans="1:4" x14ac:dyDescent="0.3">
      <c r="A2" s="70"/>
      <c r="B2" s="70"/>
      <c r="C2" s="205"/>
      <c r="D2" s="205"/>
    </row>
    <row r="3" spans="1:4" ht="31.5" customHeight="1" x14ac:dyDescent="0.3">
      <c r="A3" s="70"/>
      <c r="B3" s="72" t="s">
        <v>1</v>
      </c>
      <c r="C3" s="73" t="s">
        <v>55</v>
      </c>
      <c r="D3" s="74" t="s">
        <v>124</v>
      </c>
    </row>
    <row r="4" spans="1:4" x14ac:dyDescent="0.3">
      <c r="A4" s="70"/>
      <c r="B4" s="75" t="s">
        <v>56</v>
      </c>
      <c r="C4" s="206" t="s">
        <v>41</v>
      </c>
      <c r="D4" s="207" t="s">
        <v>165</v>
      </c>
    </row>
    <row r="5" spans="1:4" x14ac:dyDescent="0.3">
      <c r="A5" s="70"/>
      <c r="B5" s="208"/>
      <c r="C5" s="209" t="s">
        <v>43</v>
      </c>
      <c r="D5" s="210" t="s">
        <v>166</v>
      </c>
    </row>
    <row r="6" spans="1:4" x14ac:dyDescent="0.3">
      <c r="B6" s="75" t="s">
        <v>57</v>
      </c>
      <c r="C6" s="206"/>
      <c r="D6" s="211" t="s">
        <v>167</v>
      </c>
    </row>
    <row r="7" spans="1:4" x14ac:dyDescent="0.3">
      <c r="B7" s="175" t="s">
        <v>58</v>
      </c>
      <c r="C7" s="206"/>
      <c r="D7" s="211" t="s">
        <v>167</v>
      </c>
    </row>
    <row r="8" spans="1:4" x14ac:dyDescent="0.3">
      <c r="B8" s="76" t="s">
        <v>59</v>
      </c>
      <c r="C8" s="212" t="s">
        <v>41</v>
      </c>
      <c r="D8" s="213" t="s">
        <v>168</v>
      </c>
    </row>
    <row r="9" spans="1:4" x14ac:dyDescent="0.3">
      <c r="B9" s="77"/>
      <c r="C9" s="176" t="s">
        <v>43</v>
      </c>
      <c r="D9" s="214" t="s">
        <v>169</v>
      </c>
    </row>
    <row r="10" spans="1:4" x14ac:dyDescent="0.3">
      <c r="B10" s="175" t="s">
        <v>60</v>
      </c>
      <c r="C10" s="206"/>
      <c r="D10" s="215">
        <v>2.98</v>
      </c>
    </row>
    <row r="11" spans="1:4" x14ac:dyDescent="0.3">
      <c r="B11" s="175" t="s">
        <v>61</v>
      </c>
      <c r="C11" s="206"/>
      <c r="D11" s="215"/>
    </row>
    <row r="12" spans="1:4" x14ac:dyDescent="0.3">
      <c r="B12" s="216" t="s">
        <v>184</v>
      </c>
      <c r="C12" s="209" t="s">
        <v>41</v>
      </c>
      <c r="D12" s="217" t="s">
        <v>170</v>
      </c>
    </row>
    <row r="13" spans="1:4" x14ac:dyDescent="0.3">
      <c r="B13" s="216" t="s">
        <v>185</v>
      </c>
      <c r="C13" s="218" t="s">
        <v>43</v>
      </c>
      <c r="D13" s="219" t="s">
        <v>171</v>
      </c>
    </row>
    <row r="14" spans="1:4" x14ac:dyDescent="0.3">
      <c r="B14" s="175" t="s">
        <v>62</v>
      </c>
      <c r="C14" s="206"/>
      <c r="D14" s="215">
        <v>13.21</v>
      </c>
    </row>
    <row r="15" spans="1:4" x14ac:dyDescent="0.3">
      <c r="B15" s="78" t="s">
        <v>63</v>
      </c>
      <c r="C15" s="79"/>
      <c r="D15" s="80">
        <v>17.3</v>
      </c>
    </row>
    <row r="16" spans="1:4" x14ac:dyDescent="0.3">
      <c r="B16" s="78" t="s">
        <v>64</v>
      </c>
      <c r="C16" s="79"/>
      <c r="D16" s="80">
        <v>1.76</v>
      </c>
    </row>
    <row r="17" spans="2:4" x14ac:dyDescent="0.3">
      <c r="B17" s="81" t="s">
        <v>65</v>
      </c>
      <c r="C17" s="79"/>
      <c r="D17" s="82"/>
    </row>
    <row r="18" spans="2:4" x14ac:dyDescent="0.3">
      <c r="B18" s="78" t="s">
        <v>66</v>
      </c>
      <c r="C18" s="79"/>
      <c r="D18" s="80">
        <v>136.84</v>
      </c>
    </row>
    <row r="19" spans="2:4" x14ac:dyDescent="0.3">
      <c r="B19" s="75" t="s">
        <v>67</v>
      </c>
      <c r="C19" s="83"/>
      <c r="D19" s="84"/>
    </row>
    <row r="20" spans="2:4" x14ac:dyDescent="0.3">
      <c r="B20" s="78" t="s">
        <v>68</v>
      </c>
      <c r="C20" s="79"/>
      <c r="D20" s="85" t="s">
        <v>172</v>
      </c>
    </row>
    <row r="21" spans="2:4" x14ac:dyDescent="0.3">
      <c r="B21" s="75" t="s">
        <v>69</v>
      </c>
      <c r="C21" s="83"/>
      <c r="D21" s="84"/>
    </row>
    <row r="22" spans="2:4" x14ac:dyDescent="0.3">
      <c r="B22" s="78" t="s">
        <v>70</v>
      </c>
      <c r="C22" s="79"/>
      <c r="D22" s="80">
        <v>166.97</v>
      </c>
    </row>
    <row r="23" spans="2:4" x14ac:dyDescent="0.3">
      <c r="B23" s="86" t="s">
        <v>71</v>
      </c>
      <c r="C23" s="87"/>
      <c r="D23" s="88">
        <v>57.5</v>
      </c>
    </row>
    <row r="24" spans="2:4" ht="27" x14ac:dyDescent="0.3">
      <c r="B24" s="220" t="s">
        <v>72</v>
      </c>
      <c r="C24" s="262" t="s">
        <v>73</v>
      </c>
      <c r="D24" s="263"/>
    </row>
    <row r="25" spans="2:4" x14ac:dyDescent="0.3">
      <c r="B25" s="78" t="s">
        <v>74</v>
      </c>
      <c r="C25" s="262"/>
      <c r="D25" s="263"/>
    </row>
    <row r="26" spans="2:4" ht="35.4" x14ac:dyDescent="0.3">
      <c r="B26" s="89" t="s">
        <v>75</v>
      </c>
      <c r="C26" s="264"/>
      <c r="D26" s="265"/>
    </row>
    <row r="27" spans="2:4" x14ac:dyDescent="0.3">
      <c r="B27" s="90"/>
      <c r="C27" s="91"/>
      <c r="D27" s="92"/>
    </row>
    <row r="28" spans="2:4" ht="25.8" x14ac:dyDescent="0.3">
      <c r="B28" s="93" t="s">
        <v>76</v>
      </c>
      <c r="C28" s="92"/>
      <c r="D28" s="92"/>
    </row>
    <row r="29" spans="2:4" x14ac:dyDescent="0.3">
      <c r="B29" s="92"/>
      <c r="C29" s="92"/>
      <c r="D29" s="92"/>
    </row>
    <row r="30" spans="2:4" ht="15.6" x14ac:dyDescent="0.3">
      <c r="B30" s="72" t="s">
        <v>77</v>
      </c>
      <c r="C30" s="73" t="s">
        <v>55</v>
      </c>
      <c r="D30" s="74" t="s">
        <v>124</v>
      </c>
    </row>
    <row r="31" spans="2:4" x14ac:dyDescent="0.3">
      <c r="B31" s="75" t="s">
        <v>78</v>
      </c>
      <c r="C31" s="206" t="s">
        <v>41</v>
      </c>
      <c r="D31" s="207" t="s">
        <v>173</v>
      </c>
    </row>
    <row r="32" spans="2:4" x14ac:dyDescent="0.3">
      <c r="B32" s="208"/>
      <c r="C32" s="209" t="s">
        <v>43</v>
      </c>
      <c r="D32" s="210" t="s">
        <v>174</v>
      </c>
    </row>
    <row r="33" spans="2:4" x14ac:dyDescent="0.3">
      <c r="B33" s="75" t="s">
        <v>79</v>
      </c>
      <c r="C33" s="206" t="s">
        <v>41</v>
      </c>
      <c r="D33" s="207" t="s">
        <v>175</v>
      </c>
    </row>
    <row r="34" spans="2:4" ht="15" customHeight="1" x14ac:dyDescent="0.3">
      <c r="B34" s="78"/>
      <c r="C34" s="209" t="s">
        <v>43</v>
      </c>
      <c r="D34" s="210" t="s">
        <v>175</v>
      </c>
    </row>
    <row r="35" spans="2:4" x14ac:dyDescent="0.3">
      <c r="B35" s="175" t="s">
        <v>80</v>
      </c>
      <c r="C35" s="206" t="s">
        <v>41</v>
      </c>
      <c r="D35" s="211" t="s">
        <v>176</v>
      </c>
    </row>
    <row r="36" spans="2:4" x14ac:dyDescent="0.3">
      <c r="B36" s="208"/>
      <c r="C36" s="209" t="s">
        <v>43</v>
      </c>
      <c r="D36" s="221" t="s">
        <v>177</v>
      </c>
    </row>
    <row r="37" spans="2:4" x14ac:dyDescent="0.3">
      <c r="B37" s="75" t="s">
        <v>81</v>
      </c>
      <c r="C37" s="206" t="s">
        <v>41</v>
      </c>
      <c r="D37" s="211" t="s">
        <v>178</v>
      </c>
    </row>
    <row r="38" spans="2:4" x14ac:dyDescent="0.3">
      <c r="B38" s="78"/>
      <c r="C38" s="209" t="s">
        <v>43</v>
      </c>
      <c r="D38" s="221" t="s">
        <v>179</v>
      </c>
    </row>
    <row r="39" spans="2:4" x14ac:dyDescent="0.3">
      <c r="B39" s="175" t="s">
        <v>82</v>
      </c>
      <c r="C39" s="206" t="s">
        <v>41</v>
      </c>
      <c r="D39" s="215">
        <v>36.15</v>
      </c>
    </row>
    <row r="40" spans="2:4" x14ac:dyDescent="0.3">
      <c r="B40" s="208"/>
      <c r="C40" s="209" t="s">
        <v>43</v>
      </c>
      <c r="D40" s="217">
        <v>36.15</v>
      </c>
    </row>
    <row r="41" spans="2:4" x14ac:dyDescent="0.3">
      <c r="B41" s="76" t="s">
        <v>83</v>
      </c>
      <c r="C41" s="212" t="s">
        <v>41</v>
      </c>
      <c r="D41" s="222">
        <v>36.15</v>
      </c>
    </row>
    <row r="42" spans="2:4" x14ac:dyDescent="0.3">
      <c r="B42" s="77"/>
      <c r="C42" s="176" t="s">
        <v>43</v>
      </c>
      <c r="D42" s="179">
        <v>36.15</v>
      </c>
    </row>
    <row r="43" spans="2:4" x14ac:dyDescent="0.3">
      <c r="B43" s="76" t="s">
        <v>84</v>
      </c>
      <c r="C43" s="212" t="s">
        <v>41</v>
      </c>
      <c r="D43" s="222" t="s">
        <v>180</v>
      </c>
    </row>
    <row r="44" spans="2:4" x14ac:dyDescent="0.3">
      <c r="B44" s="94"/>
      <c r="C44" s="181" t="s">
        <v>43</v>
      </c>
      <c r="D44" s="223" t="s">
        <v>181</v>
      </c>
    </row>
    <row r="45" spans="2:4" x14ac:dyDescent="0.3">
      <c r="B45" s="90"/>
      <c r="C45" s="91"/>
      <c r="D45" s="92"/>
    </row>
    <row r="46" spans="2:4" ht="25.8" x14ac:dyDescent="0.3">
      <c r="B46" s="93" t="s">
        <v>130</v>
      </c>
      <c r="C46" s="92"/>
      <c r="D46" s="92"/>
    </row>
    <row r="47" spans="2:4" x14ac:dyDescent="0.3">
      <c r="B47" s="92"/>
      <c r="C47" s="92"/>
      <c r="D47" s="92"/>
    </row>
    <row r="48" spans="2:4" ht="15.6" x14ac:dyDescent="0.3">
      <c r="B48" s="72" t="s">
        <v>131</v>
      </c>
      <c r="C48" s="73" t="s">
        <v>55</v>
      </c>
      <c r="D48" s="74" t="s">
        <v>124</v>
      </c>
    </row>
    <row r="49" spans="2:4" x14ac:dyDescent="0.3">
      <c r="B49" s="175" t="s">
        <v>132</v>
      </c>
      <c r="C49" s="176" t="s">
        <v>41</v>
      </c>
      <c r="D49" s="177" t="s">
        <v>182</v>
      </c>
    </row>
    <row r="50" spans="2:4" x14ac:dyDescent="0.3">
      <c r="B50" s="178"/>
      <c r="C50" s="176" t="s">
        <v>43</v>
      </c>
      <c r="D50" s="179" t="s">
        <v>182</v>
      </c>
    </row>
    <row r="51" spans="2:4" x14ac:dyDescent="0.3">
      <c r="B51" s="180"/>
      <c r="C51" s="181" t="s">
        <v>133</v>
      </c>
      <c r="D51" s="182" t="s">
        <v>183</v>
      </c>
    </row>
    <row r="52" spans="2:4" x14ac:dyDescent="0.3">
      <c r="B52" s="92"/>
      <c r="C52" s="92"/>
      <c r="D52" s="92"/>
    </row>
    <row r="53" spans="2:4" x14ac:dyDescent="0.3">
      <c r="B53" s="95" t="s">
        <v>85</v>
      </c>
      <c r="C53" s="92"/>
      <c r="D53" s="92"/>
    </row>
    <row r="54" spans="2:4" x14ac:dyDescent="0.3">
      <c r="B54" s="95"/>
      <c r="C54" s="92"/>
      <c r="D54" s="92"/>
    </row>
    <row r="55" spans="2:4" x14ac:dyDescent="0.3">
      <c r="B55" s="224" t="s">
        <v>86</v>
      </c>
      <c r="C55" s="92"/>
      <c r="D55" s="92"/>
    </row>
    <row r="56" spans="2:4" x14ac:dyDescent="0.3">
      <c r="B56" s="96" t="s">
        <v>134</v>
      </c>
      <c r="C56" s="92"/>
      <c r="D56" s="92"/>
    </row>
    <row r="57" spans="2:4" x14ac:dyDescent="0.3"/>
    <row r="58" spans="2:4" x14ac:dyDescent="0.3"/>
    <row r="59" spans="2:4" x14ac:dyDescent="0.3"/>
    <row r="60" spans="2:4" x14ac:dyDescent="0.3"/>
    <row r="61" spans="2:4" x14ac:dyDescent="0.3"/>
    <row r="62" spans="2:4" x14ac:dyDescent="0.3"/>
    <row r="63" spans="2:4" x14ac:dyDescent="0.3"/>
    <row r="64" spans="2:4" x14ac:dyDescent="0.3"/>
    <row r="65" s="71" customFormat="1" x14ac:dyDescent="0.3"/>
    <row r="66" s="71" customFormat="1" x14ac:dyDescent="0.3"/>
    <row r="67" s="71" customFormat="1" x14ac:dyDescent="0.3"/>
    <row r="68" s="71" customFormat="1" x14ac:dyDescent="0.3"/>
    <row r="69" s="71" customFormat="1" x14ac:dyDescent="0.3"/>
    <row r="70" s="71" customFormat="1" x14ac:dyDescent="0.3"/>
    <row r="71" s="71" customFormat="1" x14ac:dyDescent="0.3"/>
    <row r="72" s="71" customFormat="1" x14ac:dyDescent="0.3"/>
    <row r="73" s="71" customFormat="1" x14ac:dyDescent="0.3"/>
    <row r="74" s="71" customFormat="1" x14ac:dyDescent="0.3"/>
    <row r="75" s="71" customFormat="1" x14ac:dyDescent="0.3"/>
    <row r="76" s="71" customFormat="1" x14ac:dyDescent="0.3"/>
    <row r="77" s="71" customFormat="1" x14ac:dyDescent="0.3"/>
    <row r="78" s="71" customFormat="1" x14ac:dyDescent="0.3"/>
    <row r="79" s="71" customFormat="1" x14ac:dyDescent="0.3"/>
    <row r="80" s="71" customFormat="1" x14ac:dyDescent="0.3"/>
  </sheetData>
  <mergeCells count="1">
    <mergeCell ref="C24:D26"/>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Prices</vt:lpstr>
      <vt:lpstr>Worked Example</vt:lpstr>
      <vt:lpstr>Other Charges</vt:lpstr>
      <vt:lpstr>'RMW Prices'!Print_Area</vt:lpstr>
      <vt:lpstr>'RMW Prices'!Print_Titles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Sheppee</dc:creator>
  <cp:lastModifiedBy>Hirenbhai Italiya</cp:lastModifiedBy>
  <dcterms:created xsi:type="dcterms:W3CDTF">2022-08-03T10:50:09Z</dcterms:created>
  <dcterms:modified xsi:type="dcterms:W3CDTF">2024-03-27T15:51:20Z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2024-01-17T10:49:47Z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fb29ba90-2729-4e03-86f6-94ce8c6ebd03</vt:lpwstr>
  </property>
  <property fmtid="{D5CDD505-2E9C-101B-9397-08002B2CF9AE}" pid="8" name="MSIP_Label_980f36f3-41a5-4f45-a6a2-e224f336accd_ContentBits">
    <vt:lpwstr>2</vt:lpwstr>
  </property>
</Properties>
</file>