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royalmailgroup.com/personal/mike_griffin_royalmail_com/Documents/Documents/Commercial/Tariffs/2026/"/>
    </mc:Choice>
  </mc:AlternateContent>
  <xr:revisionPtr revIDLastSave="93" documentId="8_{341E39EC-A4A1-4874-8C3E-66C49EECD558}" xr6:coauthVersionLast="47" xr6:coauthVersionMax="47" xr10:uidLastSave="{900EC35D-ABD2-4E9C-8029-4DF917BE9561}"/>
  <bookViews>
    <workbookView xWindow="-110" yWindow="-110" windowWidth="19420" windowHeight="11500" xr2:uid="{A326A3F2-2A58-4E01-BC57-BB2BCCC57CDD}"/>
  </bookViews>
  <sheets>
    <sheet name="RMW Bag Prices" sheetId="2" r:id="rId1"/>
    <sheet name="RMW Tray Prices" sheetId="6" r:id="rId2"/>
    <sheet name="Worked Example" sheetId="3" r:id="rId3"/>
    <sheet name="Other Charges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poc2">'[1]0910'!$A$1:$P$33</definedName>
    <definedName name="__poc3">'[1]0910'!$S$3:$AH$28</definedName>
    <definedName name="_xlnm._FilterDatabase" localSheetId="0" hidden="1">'RMW Bag Prices'!$B$6:$G$17</definedName>
    <definedName name="_xlnm._FilterDatabase" localSheetId="1" hidden="1">'RMW Tray Prices'!$B$6:$G$17</definedName>
    <definedName name="_poc2">'[1]0910'!$A$1:$P$33</definedName>
    <definedName name="_poc3">'[1]0910'!$S$3:$AH$28</definedName>
    <definedName name="bb" localSheetId="3" hidden="1">{#N/A,#N/A,FALSE,"P&amp;L Acc";#N/A,#N/A,FALSE,"P&amp;L Var";#N/A,#N/A,FALSE,"I-B Rep";#N/A,#N/A,FALSE,"BS";#N/A,#N/A,FALSE,"C'flw St";#N/A,#N/A,FALSE,"FA Rep";#N/A,#N/A,FALSE,"H-C Cons"}</definedName>
    <definedName name="bb" localSheetId="2" hidden="1">{#N/A,#N/A,FALSE,"P&amp;L Acc";#N/A,#N/A,FALSE,"P&amp;L Var";#N/A,#N/A,FALSE,"I-B Rep";#N/A,#N/A,FALSE,"BS";#N/A,#N/A,FALSE,"C'flw St";#N/A,#N/A,FALSE,"FA Rep";#N/A,#N/A,FALSE,"H-C Cons"}</definedName>
    <definedName name="bb" hidden="1">{#N/A,#N/A,FALSE,"P&amp;L Acc";#N/A,#N/A,FALSE,"P&amp;L Var";#N/A,#N/A,FALSE,"I-B Rep";#N/A,#N/A,FALSE,"BS";#N/A,#N/A,FALSE,"C'flw St";#N/A,#N/A,FALSE,"FA Rep";#N/A,#N/A,FALSE,"H-C Cons"}</definedName>
    <definedName name="bu_date">'[1]0910'!$E$2</definedName>
    <definedName name="budate">'[1]0708'!$E$2</definedName>
    <definedName name="BudFYLook">'[2]01 Revenue'!$A$1:$AN$138</definedName>
    <definedName name="BudYTDLook">'[3]Upstream cost calculations'!$A$1:$AN$138</definedName>
    <definedName name="bumonth">'[1]0708'!$D$2</definedName>
    <definedName name="check">'[1]0910'!$L$1:$L$424</definedName>
    <definedName name="Commentary">[4]dsaPrices!$S$14:$AD$14</definedName>
    <definedName name="CurrPdLook">'[5]Control Pad C'!$A$1:$AN$138</definedName>
    <definedName name="CurrPosLook">'[1]0910'!$A$1:$AN$138</definedName>
    <definedName name="days">'[1]0910'!$E$3</definedName>
    <definedName name="Docket_Type">[6]Table!$G$2:$G$5</definedName>
    <definedName name="ExtTo_Plant">[6]Table!$E$2:$E$6</definedName>
    <definedName name="ForeFYLook">'[1]0708'!$A$1:$AN$138</definedName>
    <definedName name="Format_Treatment">[6]Table!$B$2:$B$12</definedName>
    <definedName name="fs">'[1]0910'!$J$5:$O$685</definedName>
    <definedName name="fsa">'[1]0910'!$S$1:$W$65536</definedName>
    <definedName name="func_first_point">[7]Functions!$K$3</definedName>
    <definedName name="func_max">[7]Functions!$J$3</definedName>
    <definedName name="func_min">[7]Functions!$I$3</definedName>
    <definedName name="func_mu">[7]Functions!$G$3</definedName>
    <definedName name="func_sigma">[7]Functions!$H$3</definedName>
    <definedName name="graphs" localSheetId="3" hidden="1">{#N/A,#N/A,FALSE,"P&amp;L Acc";#N/A,#N/A,FALSE,"I-B Rep";#N/A,#N/A,FALSE,"BS";#N/A,#N/A,FALSE,"C'flw St";#N/A,#N/A,FALSE,"FA Rep";#N/A,#N/A,FALSE,"H-C Cons";#N/A,#N/A,FALSE,"P&amp;L Var"}</definedName>
    <definedName name="graphs" localSheetId="2" hidden="1">{#N/A,#N/A,FALSE,"P&amp;L Acc";#N/A,#N/A,FALSE,"I-B Rep";#N/A,#N/A,FALSE,"BS";#N/A,#N/A,FALSE,"C'flw St";#N/A,#N/A,FALSE,"FA Rep";#N/A,#N/A,FALSE,"H-C Cons";#N/A,#N/A,FALSE,"P&amp;L Var"}</definedName>
    <definedName name="graphs" hidden="1">{#N/A,#N/A,FALSE,"P&amp;L Acc";#N/A,#N/A,FALSE,"I-B Rep";#N/A,#N/A,FALSE,"BS";#N/A,#N/A,FALSE,"C'flw St";#N/A,#N/A,FALSE,"FA Rep";#N/A,#N/A,FALSE,"H-C Cons";#N/A,#N/A,FALSE,"P&amp;L Var"}</definedName>
    <definedName name="hr">'[1]0910'!$A$1:$D$156</definedName>
    <definedName name="Insp_Type">[6]Table!$F$2:$F$5</definedName>
    <definedName name="jjj" localSheetId="3" hidden="1">{#N/A,#N/A,FALSE,"P&amp;L Acc";#N/A,#N/A,FALSE,"P&amp;L Var";#N/A,#N/A,FALSE,"I-B Rep";#N/A,#N/A,FALSE,"BS";#N/A,#N/A,FALSE,"C'flw St";#N/A,#N/A,FALSE,"H-C Cons";#N/A,#N/A,FALSE,"FA Rep"}</definedName>
    <definedName name="jjj" localSheetId="2" hidden="1">{#N/A,#N/A,FALSE,"P&amp;L Acc";#N/A,#N/A,FALSE,"P&amp;L Var";#N/A,#N/A,FALSE,"I-B Rep";#N/A,#N/A,FALSE,"BS";#N/A,#N/A,FALSE,"C'flw St";#N/A,#N/A,FALSE,"H-C Cons";#N/A,#N/A,FALSE,"FA Rep"}</definedName>
    <definedName name="jjj" hidden="1">{#N/A,#N/A,FALSE,"P&amp;L Acc";#N/A,#N/A,FALSE,"P&amp;L Var";#N/A,#N/A,FALSE,"I-B Rep";#N/A,#N/A,FALSE,"BS";#N/A,#N/A,FALSE,"C'flw St";#N/A,#N/A,FALSE,"H-C Cons";#N/A,#N/A,FALSE,"FA Rep"}</definedName>
    <definedName name="k" localSheetId="3" hidden="1">{#N/A,#N/A,FALSE,"P&amp;L Acc";#N/A,#N/A,FALSE,"I-B Rep";#N/A,#N/A,FALSE,"BS";#N/A,#N/A,FALSE,"C'flw St";#N/A,#N/A,FALSE,"FA Rep";#N/A,#N/A,FALSE,"H-C Cons";#N/A,#N/A,FALSE,"P&amp;L Var"}</definedName>
    <definedName name="k" localSheetId="2" hidden="1">{#N/A,#N/A,FALSE,"P&amp;L Acc";#N/A,#N/A,FALSE,"I-B Rep";#N/A,#N/A,FALSE,"BS";#N/A,#N/A,FALSE,"C'flw St";#N/A,#N/A,FALSE,"FA Rep";#N/A,#N/A,FALSE,"H-C Cons";#N/A,#N/A,FALSE,"P&amp;L Var"}</definedName>
    <definedName name="k" hidden="1">{#N/A,#N/A,FALSE,"P&amp;L Acc";#N/A,#N/A,FALSE,"I-B Rep";#N/A,#N/A,FALSE,"BS";#N/A,#N/A,FALSE,"C'flw St";#N/A,#N/A,FALSE,"FA Rep";#N/A,#N/A,FALSE,"H-C Cons";#N/A,#N/A,FALSE,"P&amp;L Var"}</definedName>
    <definedName name="Licensing_Criteria">'[1]0910'!$A$1:$C$280</definedName>
    <definedName name="ma">'[1]0910'!$B$79:$C$124</definedName>
    <definedName name="map">'[1]0910'!$A$1:$E$890</definedName>
    <definedName name="month">'[2]01 Revenue'!$C$4</definedName>
    <definedName name="month_num">'[3]Upstream cost calculations'!$D$3</definedName>
    <definedName name="name">[4]dsaPrices!$B4</definedName>
    <definedName name="NationalServices">#REF!</definedName>
    <definedName name="Options">'[5]Control Pad C'!$A$1:$A$11</definedName>
    <definedName name="PeriodActual">'[1]0910'!$A$1:$U$64</definedName>
    <definedName name="PeriodBudget">'[1]0708'!$A$1:$U$64</definedName>
    <definedName name="poc">'[1]0910'!$A$1:$O$65536</definedName>
    <definedName name="PreviousTariff" localSheetId="3">[8]Cockpit!$C$3</definedName>
    <definedName name="PreviousTariff" localSheetId="2">[8]Cockpit!$C$3</definedName>
    <definedName name="PreviousTariff">[9]Cockpit!$C$3</definedName>
    <definedName name="_xlnm.Print_Area" localSheetId="0">'RMW Bag Prices'!$B$1:$G$17</definedName>
    <definedName name="_xlnm.Print_Area" localSheetId="1">'RMW Tray Prices'!$B$1:$G$17</definedName>
    <definedName name="_xlnm.Print_Titles" localSheetId="0">'RMW Bag Prices'!$1:$1</definedName>
    <definedName name="_xlnm.Print_Titles" localSheetId="1">'RMW Tray Prices'!$1:$1</definedName>
    <definedName name="sap">'[1]0910'!$A$1:$I$595</definedName>
    <definedName name="SAPBEXhrIndnt" hidden="1">1</definedName>
    <definedName name="SAPBEXrevision" hidden="1">15</definedName>
    <definedName name="SAPBEXsysID" hidden="1">"FWP"</definedName>
    <definedName name="SAPBEXwbID" hidden="1">"3TB76ER8TKG8BWNHOBSCMF4I9"</definedName>
    <definedName name="SAPPD12">'[2]01 Revenue'!$A$1:$F$314</definedName>
    <definedName name="sapr3">'[1]0910'!$A$1:$L$1334</definedName>
    <definedName name="scen">[7]Sensitivities!$B$1</definedName>
    <definedName name="Schemes">'[10]Product Matrix to Schemes'!$E$3:$N$3</definedName>
    <definedName name="TariffYear" localSheetId="3">[8]Cockpit!$C$2</definedName>
    <definedName name="TariffYear" localSheetId="2">[8]Cockpit!$C$2</definedName>
    <definedName name="TariffYear">[9]Cockpit!$C$2</definedName>
    <definedName name="Var">'[3]Upstream cost calculations'!$A$8:$L$74</definedName>
    <definedName name="wrn.BU._.Report." localSheetId="3" hidden="1">{#N/A,#N/A,FALSE,"P&amp;L Acc";#N/A,#N/A,FALSE,"P&amp;L Var";#N/A,#N/A,FALSE,"I-B Rep";#N/A,#N/A,FALSE,"BS";#N/A,#N/A,FALSE,"C'flw St";#N/A,#N/A,FALSE,"FA Rep";#N/A,#N/A,FALSE,"H-C Cons"}</definedName>
    <definedName name="wrn.BU._.Report." localSheetId="2" hidden="1">{#N/A,#N/A,FALSE,"P&amp;L Acc";#N/A,#N/A,FALSE,"P&amp;L Var";#N/A,#N/A,FALSE,"I-B Rep";#N/A,#N/A,FALSE,"BS";#N/A,#N/A,FALSE,"C'flw St";#N/A,#N/A,FALSE,"FA Rep";#N/A,#N/A,FALSE,"H-C Cons"}</definedName>
    <definedName name="wrn.BU._.Report." hidden="1">{#N/A,#N/A,FALSE,"P&amp;L Acc";#N/A,#N/A,FALSE,"P&amp;L Var";#N/A,#N/A,FALSE,"I-B Rep";#N/A,#N/A,FALSE,"BS";#N/A,#N/A,FALSE,"C'flw St";#N/A,#N/A,FALSE,"FA Rep";#N/A,#N/A,FALSE,"H-C Cons"}</definedName>
    <definedName name="wrn.BU._.Reports." localSheetId="3" hidden="1">{#N/A,#N/A,FALSE,"P&amp;L Acc";#N/A,#N/A,FALSE,"P&amp;L Var";#N/A,#N/A,FALSE,"I-B Rep";#N/A,#N/A,FALSE,"BS";#N/A,#N/A,FALSE,"C'flw St";#N/A,#N/A,FALSE,"FA Rep";#N/A,#N/A,FALSE,"H-C Cons"}</definedName>
    <definedName name="wrn.BU._.Reports." localSheetId="2" hidden="1">{#N/A,#N/A,FALSE,"P&amp;L Acc";#N/A,#N/A,FALSE,"P&amp;L Var";#N/A,#N/A,FALSE,"I-B Rep";#N/A,#N/A,FALSE,"BS";#N/A,#N/A,FALSE,"C'flw St";#N/A,#N/A,FALSE,"FA Rep";#N/A,#N/A,FALSE,"H-C Cons"}</definedName>
    <definedName name="wrn.BU._.Reports." hidden="1">{#N/A,#N/A,FALSE,"P&amp;L Acc";#N/A,#N/A,FALSE,"P&amp;L Var";#N/A,#N/A,FALSE,"I-B Rep";#N/A,#N/A,FALSE,"BS";#N/A,#N/A,FALSE,"C'flw St";#N/A,#N/A,FALSE,"FA Rep";#N/A,#N/A,FALSE,"H-C Cons"}</definedName>
    <definedName name="WT_Sc_sbp">[11]Control_a!$BV$6:$BX$36</definedName>
    <definedName name="Year" localSheetId="2">'[12]1.1 Formula Sheet'!$F$2</definedName>
    <definedName name="year">'[2]01 Revenue'!$D$4</definedName>
    <definedName name="YTD">'[1]0910'!$A$8:$L$118</definedName>
    <definedName name="YTDActual">'[5]Control Pad C'!$A$1:$U$64</definedName>
    <definedName name="YTDBudget">'[1]0910'!$A$1:$U$64</definedName>
    <definedName name="ZonalServic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3" i="3"/>
  <c r="C16" i="3" s="1"/>
  <c r="B20" i="3"/>
  <c r="J9" i="3"/>
  <c r="D16" i="3" l="1"/>
  <c r="C17" i="3" s="1"/>
  <c r="D17" i="3" l="1"/>
  <c r="D21" i="3" s="1"/>
  <c r="B21" i="3" l="1"/>
</calcChain>
</file>

<file path=xl/sharedStrings.xml><?xml version="1.0" encoding="utf-8"?>
<sst xmlns="http://schemas.openxmlformats.org/spreadsheetml/2006/main" count="435" uniqueCount="119">
  <si>
    <t>Formulae shown are the rate pence per item for items presented in bags. See table and notes below for adjustments and the saving associated with presentation in trays.</t>
  </si>
  <si>
    <t>Groupings have been added to show or hide price plans as per your preference</t>
  </si>
  <si>
    <t>Pricing Formula: P = ((Average Weight - a) * b) + c</t>
  </si>
  <si>
    <t>National</t>
  </si>
  <si>
    <t>Urban</t>
  </si>
  <si>
    <t>Suburban</t>
  </si>
  <si>
    <t>Rural</t>
  </si>
  <si>
    <t>London</t>
  </si>
  <si>
    <t>England &amp; Wales</t>
  </si>
  <si>
    <t>Scotland</t>
  </si>
  <si>
    <t>Northern Ireland</t>
  </si>
  <si>
    <t>Product</t>
  </si>
  <si>
    <t>Weight</t>
  </si>
  <si>
    <t>Price</t>
  </si>
  <si>
    <t>a</t>
  </si>
  <si>
    <t>b</t>
  </si>
  <si>
    <t>c</t>
  </si>
  <si>
    <t>0-100g</t>
  </si>
  <si>
    <t>101-250g</t>
  </si>
  <si>
    <t>251-750g</t>
  </si>
  <si>
    <t>Presentation in trays*</t>
  </si>
  <si>
    <t>Letter</t>
  </si>
  <si>
    <t>Link to Pricing Calculator</t>
  </si>
  <si>
    <t>This link is to the DocketHub website. The pricing calculator is in the right hand menu.</t>
  </si>
  <si>
    <t>Worked Example</t>
  </si>
  <si>
    <t>Pricing Formula         Price = ((Average Weight - 100g) * b) + c</t>
  </si>
  <si>
    <t>Calculating the price for large letters weighing more than 250g</t>
  </si>
  <si>
    <t>Mini calculator for large letters weighing more than 250g</t>
  </si>
  <si>
    <t>Step 1:</t>
  </si>
  <si>
    <t xml:space="preserve">Find the gram price increment (b) and the base price (c) for the product         </t>
  </si>
  <si>
    <t>Step 2:</t>
  </si>
  <si>
    <t xml:space="preserve">Calculate the incremental weight based on the average weight of the items less 100g </t>
  </si>
  <si>
    <t>Input parameters:</t>
  </si>
  <si>
    <t xml:space="preserve">Step 3:
</t>
  </si>
  <si>
    <t xml:space="preserve">Calculate the incremental price based on the incremental weight multiplied by the gram price increment (b)   </t>
  </si>
  <si>
    <t>Input weight:</t>
  </si>
  <si>
    <t xml:space="preserve"> (value must be between 251 &amp; 750g)</t>
  </si>
  <si>
    <t xml:space="preserve">Step 4:
</t>
  </si>
  <si>
    <t>Add the incremental price to the base price (c). The result is rounded to the nearest 1/1000th of a penny.</t>
  </si>
  <si>
    <t>Bag Price:</t>
  </si>
  <si>
    <t>Worked example</t>
  </si>
  <si>
    <t>A National Business Mail 70 Mailmark™ Large Letter weighing 325g</t>
  </si>
  <si>
    <t>Gram price increment for a Business Mail 70 Mailmark™ Large Letter =</t>
  </si>
  <si>
    <t>Base price for a National Business Mail 70 Mailmark™ Large Letter =</t>
  </si>
  <si>
    <t>Incremental weight = (325g - 100g)</t>
  </si>
  <si>
    <t>225g</t>
  </si>
  <si>
    <t>Step 3:</t>
  </si>
  <si>
    <t>Step 4:</t>
  </si>
  <si>
    <t>Trayed mail savings:</t>
  </si>
  <si>
    <t>This link is to the DocketHub website. The pricing calculator is in the left hand menu.</t>
  </si>
  <si>
    <t>Format</t>
  </si>
  <si>
    <t>Charge Per Item</t>
  </si>
  <si>
    <t>Access Refund Rate</t>
  </si>
  <si>
    <t>Large Letter</t>
  </si>
  <si>
    <t>Missort Item Return Rate*</t>
  </si>
  <si>
    <t>Ineligible Item Return Rate*</t>
  </si>
  <si>
    <t xml:space="preserve">Missorts processing rate </t>
  </si>
  <si>
    <t>Mail Centre Collection Fee*</t>
  </si>
  <si>
    <t>Under Volume Container item charge</t>
  </si>
  <si>
    <t>York Annual Maintenance*</t>
  </si>
  <si>
    <t>Yorks Annual Lease (per york)*</t>
  </si>
  <si>
    <t>York Hire (per york, per day)*</t>
  </si>
  <si>
    <t>N.B. The minimum york hire quantity is 100 yorks per day.</t>
  </si>
  <si>
    <t>Incorrect Container Charge (per ucid)*</t>
  </si>
  <si>
    <t>Decanting Tray Service:*</t>
  </si>
  <si>
    <t>Cost per Tray:</t>
  </si>
  <si>
    <t>Forecast Surcharges (per mail centre): *</t>
  </si>
  <si>
    <t xml:space="preserve">Vehicle No Shows </t>
  </si>
  <si>
    <t>Over/under-forecasting</t>
  </si>
  <si>
    <t xml:space="preserve">Postal Common Operational Procedures Agreement (PCOPA) Extraction: Item Charge </t>
  </si>
  <si>
    <t xml:space="preserve">These prices are now published on the 'Pricing' page on our website www.royalmailwholesale.com </t>
  </si>
  <si>
    <t xml:space="preserve">PCOPA Extraction: Mail Centre Collection Fee </t>
  </si>
  <si>
    <t xml:space="preserve">(The postage charge that is applied for customers electing to have the items posted back is 2nd class. The 1st class prevailing rates will apply if a customer elects to collect from a MC and fails to do so after 2 days) </t>
  </si>
  <si>
    <r>
      <t>Mailmark</t>
    </r>
    <r>
      <rPr>
        <b/>
        <sz val="20"/>
        <color indexed="10"/>
        <rFont val="Calibri"/>
        <family val="2"/>
      </rPr>
      <t>®</t>
    </r>
    <r>
      <rPr>
        <b/>
        <sz val="20"/>
        <color indexed="10"/>
        <rFont val="Arial"/>
        <family val="2"/>
      </rPr>
      <t xml:space="preserve"> Adjustments</t>
    </r>
  </si>
  <si>
    <t>Metric name</t>
  </si>
  <si>
    <t>Postcode accuracy</t>
  </si>
  <si>
    <t>Delivery Point Suffix accuracy</t>
  </si>
  <si>
    <t>Barcode not seen</t>
  </si>
  <si>
    <r>
      <t>Missort</t>
    </r>
    <r>
      <rPr>
        <sz val="6"/>
        <color indexed="8"/>
        <rFont val="Arial"/>
        <family val="2"/>
      </rPr>
      <t xml:space="preserve"> 1</t>
    </r>
  </si>
  <si>
    <t>Missing or incorrect eManifest id *</t>
  </si>
  <si>
    <t>Un- manifested, Duplicates, Wrong SCID etc *</t>
  </si>
  <si>
    <t>Unmanifested per item charge</t>
  </si>
  <si>
    <r>
      <t xml:space="preserve">1 </t>
    </r>
    <r>
      <rPr>
        <sz val="10"/>
        <color indexed="8"/>
        <rFont val="Arial"/>
        <family val="2"/>
      </rPr>
      <t>Please note that under the Mailmark option Royal Mail will not offer customers the option of returning missorted items and this charge is in addition to postage.</t>
    </r>
  </si>
  <si>
    <t>*The charge is shown NET, this product attracts VAT at the standard rate.</t>
  </si>
  <si>
    <t>0.00 pence</t>
  </si>
  <si>
    <r>
      <t>Mailmark</t>
    </r>
    <r>
      <rPr>
        <b/>
        <sz val="20"/>
        <color indexed="10"/>
        <rFont val="Calibri"/>
        <family val="2"/>
      </rPr>
      <t>®</t>
    </r>
    <r>
      <rPr>
        <b/>
        <sz val="20"/>
        <color indexed="10"/>
        <rFont val="Arial"/>
        <family val="2"/>
      </rPr>
      <t xml:space="preserve"> Supplementary Service Charges</t>
    </r>
  </si>
  <si>
    <t>Service Option</t>
  </si>
  <si>
    <t>Default Postcode*</t>
  </si>
  <si>
    <t>General Large Letter</t>
  </si>
  <si>
    <t>25.00 pence</t>
  </si>
  <si>
    <t>Magazines - Standard</t>
  </si>
  <si>
    <t>Access Standard Magazine 70 Mailmark™ Large Letter</t>
  </si>
  <si>
    <t>Access Standard Magazine 70 Large Letter</t>
  </si>
  <si>
    <t>Magazines - Priority</t>
  </si>
  <si>
    <t>Access Priority Magazine 70 Mailmark™ Large Letter</t>
  </si>
  <si>
    <t>Royal Mail Wholesale Prices from 2nd February 2026</t>
  </si>
  <si>
    <t xml:space="preserve"> © Royal Mail Group 2025. All rights reserved.</t>
  </si>
  <si>
    <t>Large Letter  Magazines</t>
  </si>
  <si>
    <t>The following discount will be given per item as appropriate</t>
  </si>
  <si>
    <t>The charge shown is NET, Access Standard and Priority Magazines attract VAT at the standard rate</t>
  </si>
  <si>
    <t>Letters - Other Access charges - Prices from 5th January 2026</t>
  </si>
  <si>
    <t>43.80 pence</t>
  </si>
  <si>
    <t>74.95 pence</t>
  </si>
  <si>
    <t>27.77 pence</t>
  </si>
  <si>
    <t>68.91 pence</t>
  </si>
  <si>
    <t>133.89 pence</t>
  </si>
  <si>
    <t>Wholesale Average Container Fill: 174</t>
  </si>
  <si>
    <t>0.96 pence</t>
  </si>
  <si>
    <t>Wholesale Average Container Fill: 30</t>
  </si>
  <si>
    <t>2.72 pence</t>
  </si>
  <si>
    <t>12.19 pence</t>
  </si>
  <si>
    <t>23.98 pence</t>
  </si>
  <si>
    <t>2.00 pence</t>
  </si>
  <si>
    <t>3.50 pence</t>
  </si>
  <si>
    <t>6.25 pence</t>
  </si>
  <si>
    <t>14.62 pence</t>
  </si>
  <si>
    <t>47.52 pence</t>
  </si>
  <si>
    <t>0.69 pence</t>
  </si>
  <si>
    <t>1.09 pence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</si>
</sst>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£&quot;#,##0.00;[Red]\-&quot;£&quot;#,##0.00"/>
    <numFmt numFmtId="43" formatCode="_-* #,##0.00_-;\-* #,##0.00_-;_-* &quot;-&quot;??_-;_-@_-"/>
    <numFmt numFmtId="164" formatCode="0.0000"/>
    <numFmt numFmtId="165" formatCode="0.0%"/>
    <numFmt numFmtId="166" formatCode="_-* #,##0.000_-;\-* #,##0.000_-;_-* &quot;-&quot;??_-;_-@_-"/>
    <numFmt numFmtId="167" formatCode="_(* #,##0.00_);_(* \(#,##0.00\);_(* &quot;-&quot;??_);_(@_)"/>
    <numFmt numFmtId="168" formatCode="#,##0_ ;\-#,##0\ "/>
    <numFmt numFmtId="169" formatCode="#,##0.000_ ;\-#,##0.000\ "/>
    <numFmt numFmtId="170" formatCode="#,##0.00000_ ;\-#,##0.00000\ "/>
    <numFmt numFmtId="171" formatCode="0.000\p"/>
    <numFmt numFmtId="172" formatCode="0.0000\p"/>
    <numFmt numFmtId="173" formatCode="0&quot;g&quot;"/>
    <numFmt numFmtId="17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indexed="55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1"/>
      <color theme="1"/>
      <name val="Arial Narrow"/>
      <family val="2"/>
    </font>
    <font>
      <sz val="11"/>
      <color rgb="FF1F497D"/>
      <name val="Calibri"/>
      <family val="2"/>
      <scheme val="minor"/>
    </font>
    <font>
      <b/>
      <sz val="20"/>
      <color rgb="FFFF0000"/>
      <name val="Arial"/>
      <family val="2"/>
    </font>
    <font>
      <b/>
      <sz val="20"/>
      <color indexed="10"/>
      <name val="Calibri"/>
      <family val="2"/>
    </font>
    <font>
      <b/>
      <sz val="20"/>
      <color indexed="10"/>
      <name val="Arial"/>
      <family val="2"/>
    </font>
    <font>
      <sz val="6"/>
      <color indexed="8"/>
      <name val="Arial"/>
      <family val="2"/>
    </font>
    <font>
      <sz val="6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/>
    <xf numFmtId="0" fontId="17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3" fillId="2" borderId="0" xfId="1" applyFont="1" applyFill="1"/>
    <xf numFmtId="164" fontId="3" fillId="2" borderId="0" xfId="1" applyNumberFormat="1" applyFont="1" applyFill="1"/>
    <xf numFmtId="0" fontId="1" fillId="2" borderId="0" xfId="1" applyFill="1"/>
    <xf numFmtId="0" fontId="1" fillId="0" borderId="0" xfId="1"/>
    <xf numFmtId="164" fontId="1" fillId="0" borderId="0" xfId="1" applyNumberFormat="1"/>
    <xf numFmtId="43" fontId="1" fillId="0" borderId="0" xfId="1" applyNumberFormat="1"/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43" fontId="1" fillId="0" borderId="0" xfId="1" applyNumberFormat="1" applyAlignment="1">
      <alignment vertical="center"/>
    </xf>
    <xf numFmtId="164" fontId="1" fillId="0" borderId="0" xfId="1" applyNumberFormat="1" applyAlignment="1">
      <alignment vertical="center"/>
    </xf>
    <xf numFmtId="166" fontId="1" fillId="0" borderId="0" xfId="1" applyNumberFormat="1" applyAlignment="1">
      <alignment vertical="center"/>
    </xf>
    <xf numFmtId="0" fontId="2" fillId="0" borderId="0" xfId="1" applyFont="1"/>
    <xf numFmtId="0" fontId="2" fillId="0" borderId="6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17" fontId="7" fillId="0" borderId="3" xfId="1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0" fontId="1" fillId="0" borderId="6" xfId="1" applyBorder="1"/>
    <xf numFmtId="166" fontId="8" fillId="0" borderId="11" xfId="3" applyNumberFormat="1" applyBorder="1" applyAlignment="1"/>
    <xf numFmtId="168" fontId="8" fillId="0" borderId="12" xfId="3" applyNumberFormat="1" applyBorder="1" applyAlignment="1"/>
    <xf numFmtId="164" fontId="8" fillId="0" borderId="13" xfId="3" applyNumberFormat="1" applyBorder="1" applyAlignment="1"/>
    <xf numFmtId="164" fontId="8" fillId="0" borderId="14" xfId="4" applyNumberFormat="1" applyBorder="1" applyAlignment="1"/>
    <xf numFmtId="0" fontId="1" fillId="0" borderId="15" xfId="1" applyBorder="1"/>
    <xf numFmtId="166" fontId="8" fillId="0" borderId="12" xfId="3" applyNumberFormat="1" applyBorder="1" applyAlignment="1"/>
    <xf numFmtId="0" fontId="1" fillId="0" borderId="16" xfId="1" applyBorder="1"/>
    <xf numFmtId="166" fontId="8" fillId="0" borderId="9" xfId="3" applyNumberFormat="1" applyBorder="1" applyAlignment="1"/>
    <xf numFmtId="168" fontId="8" fillId="0" borderId="9" xfId="3" applyNumberFormat="1" applyBorder="1" applyAlignment="1"/>
    <xf numFmtId="164" fontId="8" fillId="0" borderId="17" xfId="3" applyNumberFormat="1" applyBorder="1" applyAlignment="1"/>
    <xf numFmtId="164" fontId="8" fillId="0" borderId="18" xfId="3" applyNumberFormat="1" applyBorder="1" applyAlignment="1"/>
    <xf numFmtId="0" fontId="1" fillId="0" borderId="1" xfId="1" applyBorder="1"/>
    <xf numFmtId="166" fontId="8" fillId="0" borderId="1" xfId="3" applyNumberFormat="1" applyBorder="1" applyAlignment="1"/>
    <xf numFmtId="164" fontId="8" fillId="0" borderId="1" xfId="3" applyNumberFormat="1" applyBorder="1" applyAlignment="1"/>
    <xf numFmtId="166" fontId="8" fillId="0" borderId="0" xfId="3" applyNumberFormat="1" applyBorder="1" applyAlignment="1"/>
    <xf numFmtId="164" fontId="8" fillId="0" borderId="0" xfId="3" applyNumberFormat="1" applyBorder="1" applyAlignment="1"/>
    <xf numFmtId="169" fontId="8" fillId="0" borderId="12" xfId="3" applyNumberFormat="1" applyBorder="1" applyAlignment="1"/>
    <xf numFmtId="170" fontId="8" fillId="0" borderId="1" xfId="3" applyNumberFormat="1" applyBorder="1" applyAlignment="1"/>
    <xf numFmtId="164" fontId="8" fillId="0" borderId="4" xfId="3" applyNumberFormat="1" applyBorder="1" applyAlignment="1"/>
    <xf numFmtId="170" fontId="8" fillId="0" borderId="0" xfId="3" applyNumberFormat="1" applyBorder="1" applyAlignment="1"/>
    <xf numFmtId="170" fontId="8" fillId="0" borderId="8" xfId="3" applyNumberFormat="1" applyBorder="1" applyAlignment="1"/>
    <xf numFmtId="166" fontId="8" fillId="0" borderId="8" xfId="3" applyNumberFormat="1" applyBorder="1" applyAlignment="1"/>
    <xf numFmtId="164" fontId="8" fillId="0" borderId="8" xfId="3" applyNumberFormat="1" applyBorder="1" applyAlignment="1"/>
    <xf numFmtId="168" fontId="8" fillId="0" borderId="11" xfId="3" applyNumberFormat="1" applyBorder="1" applyAlignment="1"/>
    <xf numFmtId="164" fontId="8" fillId="0" borderId="19" xfId="3" applyNumberFormat="1" applyBorder="1" applyAlignment="1"/>
    <xf numFmtId="164" fontId="8" fillId="0" borderId="20" xfId="4" applyNumberFormat="1" applyBorder="1" applyAlignment="1"/>
    <xf numFmtId="166" fontId="1" fillId="0" borderId="0" xfId="1" applyNumberFormat="1"/>
    <xf numFmtId="164" fontId="1" fillId="0" borderId="0" xfId="5" applyNumberFormat="1"/>
    <xf numFmtId="0" fontId="1" fillId="0" borderId="0" xfId="2" applyAlignment="1">
      <alignment horizontal="right"/>
    </xf>
    <xf numFmtId="2" fontId="1" fillId="0" borderId="0" xfId="5" applyNumberFormat="1"/>
    <xf numFmtId="164" fontId="6" fillId="0" borderId="0" xfId="5" applyNumberFormat="1" applyFont="1"/>
    <xf numFmtId="0" fontId="1" fillId="0" borderId="0" xfId="5"/>
    <xf numFmtId="0" fontId="9" fillId="0" borderId="0" xfId="6"/>
    <xf numFmtId="0" fontId="5" fillId="0" borderId="0" xfId="7"/>
    <xf numFmtId="165" fontId="1" fillId="0" borderId="0" xfId="8" applyNumberFormat="1" applyFont="1" applyAlignment="1">
      <alignment vertical="center"/>
    </xf>
    <xf numFmtId="0" fontId="3" fillId="8" borderId="0" xfId="2" applyFont="1" applyFill="1"/>
    <xf numFmtId="0" fontId="1" fillId="8" borderId="0" xfId="2" applyFill="1"/>
    <xf numFmtId="0" fontId="10" fillId="0" borderId="0" xfId="7" applyFont="1"/>
    <xf numFmtId="0" fontId="3" fillId="0" borderId="0" xfId="2" applyFont="1"/>
    <xf numFmtId="0" fontId="1" fillId="0" borderId="0" xfId="2"/>
    <xf numFmtId="0" fontId="4" fillId="0" borderId="0" xfId="2" applyFont="1" applyAlignment="1">
      <alignment vertical="center"/>
    </xf>
    <xf numFmtId="0" fontId="1" fillId="0" borderId="11" xfId="2" applyBorder="1"/>
    <xf numFmtId="0" fontId="1" fillId="0" borderId="8" xfId="2" applyBorder="1"/>
    <xf numFmtId="0" fontId="1" fillId="0" borderId="20" xfId="2" applyBorder="1"/>
    <xf numFmtId="0" fontId="11" fillId="0" borderId="21" xfId="2" applyFont="1" applyBorder="1"/>
    <xf numFmtId="0" fontId="1" fillId="0" borderId="21" xfId="2" applyBorder="1"/>
    <xf numFmtId="0" fontId="1" fillId="0" borderId="12" xfId="2" applyBorder="1"/>
    <xf numFmtId="0" fontId="11" fillId="0" borderId="0" xfId="2" applyFont="1"/>
    <xf numFmtId="0" fontId="1" fillId="0" borderId="14" xfId="2" applyBorder="1"/>
    <xf numFmtId="0" fontId="1" fillId="0" borderId="0" xfId="2" applyAlignment="1">
      <alignment vertical="center"/>
    </xf>
    <xf numFmtId="0" fontId="2" fillId="0" borderId="21" xfId="2" applyFont="1" applyBorder="1" applyAlignment="1">
      <alignment vertical="center"/>
    </xf>
    <xf numFmtId="0" fontId="1" fillId="0" borderId="12" xfId="2" applyBorder="1" applyAlignment="1">
      <alignment vertical="center"/>
    </xf>
    <xf numFmtId="0" fontId="2" fillId="0" borderId="0" xfId="2" applyFont="1" applyAlignment="1">
      <alignment horizontal="center"/>
    </xf>
    <xf numFmtId="0" fontId="1" fillId="0" borderId="14" xfId="2" applyBorder="1" applyAlignment="1">
      <alignment vertical="center"/>
    </xf>
    <xf numFmtId="0" fontId="2" fillId="0" borderId="22" xfId="2" applyFont="1" applyBorder="1" applyAlignment="1">
      <alignment vertical="center"/>
    </xf>
    <xf numFmtId="0" fontId="2" fillId="0" borderId="0" xfId="2" applyFont="1" applyAlignment="1">
      <alignment horizontal="right" vertical="center"/>
    </xf>
    <xf numFmtId="0" fontId="1" fillId="9" borderId="0" xfId="2" applyFill="1" applyAlignment="1">
      <alignment horizontal="center" vertical="center"/>
    </xf>
    <xf numFmtId="164" fontId="1" fillId="9" borderId="0" xfId="2" applyNumberFormat="1" applyFill="1" applyAlignment="1">
      <alignment horizontal="center" vertical="center"/>
    </xf>
    <xf numFmtId="0" fontId="1" fillId="0" borderId="0" xfId="2" applyAlignment="1">
      <alignment vertical="center" wrapText="1"/>
    </xf>
    <xf numFmtId="0" fontId="1" fillId="0" borderId="0" xfId="2" applyAlignment="1">
      <alignment horizontal="left" vertical="center"/>
    </xf>
    <xf numFmtId="0" fontId="1" fillId="0" borderId="0" xfId="2" applyAlignment="1">
      <alignment horizontal="center" vertical="center"/>
    </xf>
    <xf numFmtId="171" fontId="1" fillId="9" borderId="0" xfId="2" applyNumberFormat="1" applyFill="1" applyAlignment="1">
      <alignment horizontal="right" vertical="center"/>
    </xf>
    <xf numFmtId="172" fontId="1" fillId="0" borderId="0" xfId="2" applyNumberFormat="1" applyAlignment="1">
      <alignment horizontal="center" vertical="center"/>
    </xf>
    <xf numFmtId="0" fontId="1" fillId="0" borderId="9" xfId="2" applyBorder="1"/>
    <xf numFmtId="0" fontId="1" fillId="0" borderId="1" xfId="2" applyBorder="1"/>
    <xf numFmtId="0" fontId="1" fillId="0" borderId="2" xfId="2" applyBorder="1"/>
    <xf numFmtId="0" fontId="11" fillId="10" borderId="0" xfId="2" applyFont="1" applyFill="1"/>
    <xf numFmtId="0" fontId="1" fillId="10" borderId="0" xfId="2" applyFill="1"/>
    <xf numFmtId="0" fontId="2" fillId="10" borderId="0" xfId="2" applyFont="1" applyFill="1"/>
    <xf numFmtId="0" fontId="2" fillId="10" borderId="0" xfId="2" applyFont="1" applyFill="1" applyAlignment="1">
      <alignment vertical="center"/>
    </xf>
    <xf numFmtId="0" fontId="1" fillId="10" borderId="0" xfId="2" applyFill="1" applyAlignment="1">
      <alignment horizontal="left" vertical="center"/>
    </xf>
    <xf numFmtId="172" fontId="1" fillId="10" borderId="0" xfId="2" applyNumberFormat="1" applyFill="1" applyAlignment="1">
      <alignment vertical="center"/>
    </xf>
    <xf numFmtId="0" fontId="2" fillId="10" borderId="21" xfId="2" applyFont="1" applyFill="1" applyBorder="1" applyAlignment="1">
      <alignment vertical="center"/>
    </xf>
    <xf numFmtId="0" fontId="1" fillId="10" borderId="21" xfId="2" applyFill="1" applyBorder="1" applyAlignment="1">
      <alignment horizontal="left" vertical="center"/>
    </xf>
    <xf numFmtId="172" fontId="1" fillId="10" borderId="21" xfId="2" applyNumberFormat="1" applyFill="1" applyBorder="1" applyAlignment="1">
      <alignment vertical="center"/>
    </xf>
    <xf numFmtId="0" fontId="1" fillId="10" borderId="22" xfId="2" applyFill="1" applyBorder="1" applyAlignment="1">
      <alignment horizontal="left" vertical="center"/>
    </xf>
    <xf numFmtId="172" fontId="1" fillId="10" borderId="21" xfId="2" applyNumberFormat="1" applyFill="1" applyBorder="1" applyAlignment="1">
      <alignment horizontal="right" vertical="center"/>
    </xf>
    <xf numFmtId="172" fontId="1" fillId="0" borderId="0" xfId="2" applyNumberFormat="1" applyAlignment="1">
      <alignment vertical="center"/>
    </xf>
    <xf numFmtId="171" fontId="1" fillId="10" borderId="21" xfId="2" applyNumberFormat="1" applyFill="1" applyBorder="1" applyAlignment="1">
      <alignment horizontal="right" vertical="center"/>
    </xf>
    <xf numFmtId="173" fontId="1" fillId="10" borderId="0" xfId="2" applyNumberFormat="1" applyFill="1" applyAlignment="1">
      <alignment vertical="center"/>
    </xf>
    <xf numFmtId="173" fontId="1" fillId="0" borderId="0" xfId="2" applyNumberFormat="1" applyAlignment="1">
      <alignment vertical="center"/>
    </xf>
    <xf numFmtId="0" fontId="1" fillId="10" borderId="0" xfId="2" applyFill="1" applyAlignment="1">
      <alignment horizontal="right"/>
    </xf>
    <xf numFmtId="0" fontId="9" fillId="0" borderId="0" xfId="9"/>
    <xf numFmtId="0" fontId="3" fillId="8" borderId="0" xfId="5" applyFont="1" applyFill="1"/>
    <xf numFmtId="0" fontId="1" fillId="8" borderId="0" xfId="5" applyFill="1"/>
    <xf numFmtId="0" fontId="5" fillId="0" borderId="0" xfId="10"/>
    <xf numFmtId="0" fontId="12" fillId="0" borderId="3" xfId="10" applyFont="1" applyBorder="1" applyAlignment="1">
      <alignment wrapText="1"/>
    </xf>
    <xf numFmtId="0" fontId="12" fillId="0" borderId="7" xfId="10" applyFont="1" applyBorder="1" applyAlignment="1">
      <alignment horizontal="center" wrapText="1"/>
    </xf>
    <xf numFmtId="0" fontId="12" fillId="0" borderId="5" xfId="10" applyFont="1" applyBorder="1" applyAlignment="1">
      <alignment horizontal="center" wrapText="1"/>
    </xf>
    <xf numFmtId="0" fontId="13" fillId="0" borderId="11" xfId="10" applyFont="1" applyBorder="1"/>
    <xf numFmtId="0" fontId="5" fillId="0" borderId="19" xfId="10" applyBorder="1" applyAlignment="1">
      <alignment horizontal="center"/>
    </xf>
    <xf numFmtId="4" fontId="5" fillId="0" borderId="20" xfId="10" applyNumberFormat="1" applyBorder="1" applyAlignment="1">
      <alignment horizontal="center"/>
    </xf>
    <xf numFmtId="0" fontId="5" fillId="0" borderId="12" xfId="10" applyBorder="1"/>
    <xf numFmtId="0" fontId="5" fillId="0" borderId="13" xfId="10" applyBorder="1" applyAlignment="1">
      <alignment horizontal="center"/>
    </xf>
    <xf numFmtId="4" fontId="5" fillId="0" borderId="14" xfId="10" applyNumberFormat="1" applyBorder="1" applyAlignment="1">
      <alignment horizontal="center"/>
    </xf>
    <xf numFmtId="0" fontId="5" fillId="0" borderId="20" xfId="10" applyBorder="1" applyAlignment="1">
      <alignment horizontal="center"/>
    </xf>
    <xf numFmtId="0" fontId="5" fillId="0" borderId="11" xfId="10" applyBorder="1"/>
    <xf numFmtId="0" fontId="13" fillId="11" borderId="11" xfId="10" applyFont="1" applyFill="1" applyBorder="1"/>
    <xf numFmtId="0" fontId="5" fillId="11" borderId="19" xfId="10" applyFill="1" applyBorder="1" applyAlignment="1">
      <alignment horizontal="center"/>
    </xf>
    <xf numFmtId="0" fontId="5" fillId="11" borderId="20" xfId="10" applyFill="1" applyBorder="1" applyAlignment="1">
      <alignment horizontal="center"/>
    </xf>
    <xf numFmtId="0" fontId="13" fillId="11" borderId="12" xfId="10" applyFont="1" applyFill="1" applyBorder="1"/>
    <xf numFmtId="0" fontId="5" fillId="11" borderId="13" xfId="10" applyFill="1" applyBorder="1" applyAlignment="1">
      <alignment horizontal="center"/>
    </xf>
    <xf numFmtId="0" fontId="5" fillId="11" borderId="14" xfId="10" applyFill="1" applyBorder="1" applyAlignment="1">
      <alignment horizontal="center"/>
    </xf>
    <xf numFmtId="8" fontId="5" fillId="0" borderId="20" xfId="10" applyNumberFormat="1" applyBorder="1" applyAlignment="1">
      <alignment horizontal="center"/>
    </xf>
    <xf numFmtId="8" fontId="5" fillId="0" borderId="14" xfId="10" applyNumberFormat="1" applyBorder="1" applyAlignment="1">
      <alignment horizontal="center"/>
    </xf>
    <xf numFmtId="0" fontId="5" fillId="0" borderId="10" xfId="10" applyBorder="1" applyAlignment="1">
      <alignment horizontal="center"/>
    </xf>
    <xf numFmtId="0" fontId="5" fillId="0" borderId="2" xfId="10" applyBorder="1" applyAlignment="1">
      <alignment horizontal="center"/>
    </xf>
    <xf numFmtId="0" fontId="13" fillId="0" borderId="12" xfId="10" applyFont="1" applyBorder="1"/>
    <xf numFmtId="0" fontId="13" fillId="0" borderId="13" xfId="10" applyFont="1" applyBorder="1" applyAlignment="1">
      <alignment horizontal="center"/>
    </xf>
    <xf numFmtId="8" fontId="13" fillId="0" borderId="14" xfId="10" applyNumberFormat="1" applyFont="1" applyBorder="1" applyAlignment="1">
      <alignment horizontal="center"/>
    </xf>
    <xf numFmtId="0" fontId="14" fillId="0" borderId="12" xfId="10" applyFont="1" applyBorder="1"/>
    <xf numFmtId="0" fontId="13" fillId="0" borderId="14" xfId="10" applyFont="1" applyBorder="1" applyAlignment="1">
      <alignment horizontal="center"/>
    </xf>
    <xf numFmtId="0" fontId="13" fillId="0" borderId="19" xfId="10" applyFont="1" applyBorder="1" applyAlignment="1">
      <alignment horizontal="center"/>
    </xf>
    <xf numFmtId="0" fontId="13" fillId="0" borderId="20" xfId="10" applyFont="1" applyBorder="1" applyAlignment="1">
      <alignment horizontal="center"/>
    </xf>
    <xf numFmtId="40" fontId="13" fillId="0" borderId="14" xfId="10" applyNumberFormat="1" applyFont="1" applyBorder="1" applyAlignment="1">
      <alignment horizontal="center"/>
    </xf>
    <xf numFmtId="0" fontId="13" fillId="0" borderId="9" xfId="10" applyFont="1" applyBorder="1"/>
    <xf numFmtId="0" fontId="13" fillId="0" borderId="10" xfId="10" applyFont="1" applyBorder="1" applyAlignment="1">
      <alignment horizontal="center"/>
    </xf>
    <xf numFmtId="8" fontId="13" fillId="0" borderId="2" xfId="10" applyNumberFormat="1" applyFont="1" applyBorder="1" applyAlignment="1">
      <alignment horizontal="center"/>
    </xf>
    <xf numFmtId="0" fontId="5" fillId="11" borderId="12" xfId="10" applyFill="1" applyBorder="1" applyAlignment="1">
      <alignment wrapText="1"/>
    </xf>
    <xf numFmtId="0" fontId="16" fillId="11" borderId="9" xfId="10" applyFont="1" applyFill="1" applyBorder="1" applyAlignment="1">
      <alignment wrapText="1"/>
    </xf>
    <xf numFmtId="0" fontId="18" fillId="0" borderId="0" xfId="11" applyFont="1" applyAlignment="1">
      <alignment vertical="center"/>
    </xf>
    <xf numFmtId="0" fontId="17" fillId="0" borderId="8" xfId="11" applyBorder="1"/>
    <xf numFmtId="0" fontId="17" fillId="0" borderId="0" xfId="11"/>
    <xf numFmtId="0" fontId="19" fillId="0" borderId="0" xfId="11" applyFont="1" applyAlignment="1">
      <alignment vertical="center"/>
    </xf>
    <xf numFmtId="0" fontId="5" fillId="0" borderId="14" xfId="10" applyBorder="1" applyAlignment="1">
      <alignment horizontal="center"/>
    </xf>
    <xf numFmtId="8" fontId="5" fillId="11" borderId="20" xfId="10" applyNumberFormat="1" applyFill="1" applyBorder="1" applyAlignment="1">
      <alignment horizontal="center"/>
    </xf>
    <xf numFmtId="8" fontId="5" fillId="11" borderId="14" xfId="10" applyNumberFormat="1" applyFill="1" applyBorder="1" applyAlignment="1">
      <alignment horizontal="center"/>
    </xf>
    <xf numFmtId="0" fontId="13" fillId="11" borderId="9" xfId="10" applyFont="1" applyFill="1" applyBorder="1"/>
    <xf numFmtId="0" fontId="5" fillId="11" borderId="10" xfId="10" applyFill="1" applyBorder="1" applyAlignment="1">
      <alignment horizontal="center"/>
    </xf>
    <xf numFmtId="8" fontId="5" fillId="11" borderId="2" xfId="10" applyNumberFormat="1" applyFill="1" applyBorder="1" applyAlignment="1">
      <alignment horizontal="center"/>
    </xf>
    <xf numFmtId="0" fontId="23" fillId="0" borderId="0" xfId="11" applyFont="1"/>
    <xf numFmtId="0" fontId="5" fillId="11" borderId="0" xfId="10" applyFill="1"/>
    <xf numFmtId="0" fontId="5" fillId="11" borderId="0" xfId="11" applyFont="1" applyFill="1"/>
    <xf numFmtId="0" fontId="5" fillId="0" borderId="12" xfId="10" applyBorder="1" applyAlignment="1">
      <alignment horizontal="right"/>
    </xf>
    <xf numFmtId="8" fontId="5" fillId="11" borderId="24" xfId="10" applyNumberFormat="1" applyFill="1" applyBorder="1" applyAlignment="1">
      <alignment horizontal="center"/>
    </xf>
    <xf numFmtId="0" fontId="13" fillId="11" borderId="25" xfId="10" applyFont="1" applyFill="1" applyBorder="1"/>
    <xf numFmtId="0" fontId="13" fillId="11" borderId="26" xfId="10" applyFont="1" applyFill="1" applyBorder="1"/>
    <xf numFmtId="8" fontId="5" fillId="11" borderId="18" xfId="10" applyNumberFormat="1" applyFill="1" applyBorder="1" applyAlignment="1">
      <alignment horizontal="center"/>
    </xf>
    <xf numFmtId="0" fontId="6" fillId="0" borderId="0" xfId="1" applyFont="1"/>
    <xf numFmtId="0" fontId="4" fillId="0" borderId="0" xfId="0" applyFont="1"/>
    <xf numFmtId="0" fontId="24" fillId="0" borderId="0" xfId="1" applyFont="1"/>
    <xf numFmtId="0" fontId="6" fillId="0" borderId="0" xfId="2" applyFont="1"/>
    <xf numFmtId="174" fontId="1" fillId="10" borderId="0" xfId="2" applyNumberFormat="1" applyFill="1"/>
    <xf numFmtId="10" fontId="8" fillId="0" borderId="11" xfId="12" applyNumberFormat="1" applyFont="1" applyBorder="1" applyAlignment="1"/>
    <xf numFmtId="0" fontId="4" fillId="6" borderId="3" xfId="2" applyFont="1" applyFill="1" applyBorder="1" applyAlignment="1">
      <alignment horizontal="center"/>
    </xf>
    <xf numFmtId="0" fontId="4" fillId="6" borderId="4" xfId="2" applyFont="1" applyFill="1" applyBorder="1" applyAlignment="1">
      <alignment horizontal="center"/>
    </xf>
    <xf numFmtId="0" fontId="4" fillId="6" borderId="5" xfId="2" applyFont="1" applyFill="1" applyBorder="1" applyAlignment="1">
      <alignment horizontal="center"/>
    </xf>
    <xf numFmtId="0" fontId="4" fillId="7" borderId="3" xfId="2" applyFont="1" applyFill="1" applyBorder="1" applyAlignment="1">
      <alignment horizontal="center"/>
    </xf>
    <xf numFmtId="0" fontId="4" fillId="7" borderId="4" xfId="2" applyFont="1" applyFill="1" applyBorder="1" applyAlignment="1">
      <alignment horizontal="center"/>
    </xf>
    <xf numFmtId="0" fontId="4" fillId="7" borderId="5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0" fontId="2" fillId="13" borderId="3" xfId="1" applyFont="1" applyFill="1" applyBorder="1" applyAlignment="1">
      <alignment horizontal="left" vertical="center" wrapText="1"/>
    </xf>
    <xf numFmtId="0" fontId="2" fillId="13" borderId="4" xfId="1" applyFont="1" applyFill="1" applyBorder="1" applyAlignment="1">
      <alignment horizontal="left" vertical="center" wrapText="1"/>
    </xf>
    <xf numFmtId="0" fontId="2" fillId="13" borderId="5" xfId="1" applyFont="1" applyFill="1" applyBorder="1" applyAlignment="1">
      <alignment horizontal="left" vertical="center" wrapText="1"/>
    </xf>
    <xf numFmtId="0" fontId="2" fillId="12" borderId="3" xfId="1" applyFont="1" applyFill="1" applyBorder="1" applyAlignment="1">
      <alignment horizontal="left" vertical="center" wrapText="1"/>
    </xf>
    <xf numFmtId="0" fontId="2" fillId="12" borderId="4" xfId="1" applyFont="1" applyFill="1" applyBorder="1" applyAlignment="1">
      <alignment horizontal="left" vertical="center" wrapText="1"/>
    </xf>
    <xf numFmtId="0" fontId="2" fillId="12" borderId="5" xfId="1" applyFont="1" applyFill="1" applyBorder="1" applyAlignment="1">
      <alignment horizontal="left" vertical="center" wrapText="1"/>
    </xf>
    <xf numFmtId="0" fontId="1" fillId="0" borderId="21" xfId="2" applyBorder="1" applyAlignment="1">
      <alignment vertical="center" wrapText="1"/>
    </xf>
    <xf numFmtId="0" fontId="1" fillId="0" borderId="22" xfId="2" applyBorder="1" applyAlignment="1">
      <alignment vertical="center" wrapText="1"/>
    </xf>
    <xf numFmtId="0" fontId="15" fillId="0" borderId="23" xfId="10" applyFont="1" applyBorder="1" applyAlignment="1">
      <alignment horizontal="center" vertical="center" wrapText="1"/>
    </xf>
    <xf numFmtId="0" fontId="15" fillId="0" borderId="14" xfId="10" applyFont="1" applyBorder="1" applyAlignment="1">
      <alignment horizontal="center" vertical="center" wrapText="1"/>
    </xf>
    <xf numFmtId="0" fontId="15" fillId="0" borderId="17" xfId="10" applyFont="1" applyBorder="1" applyAlignment="1">
      <alignment horizontal="center" vertical="center" wrapText="1"/>
    </xf>
    <xf numFmtId="0" fontId="15" fillId="0" borderId="2" xfId="10" applyFont="1" applyBorder="1" applyAlignment="1">
      <alignment horizontal="center" vertical="center" wrapText="1"/>
    </xf>
  </cellXfs>
  <cellStyles count="13">
    <cellStyle name="Comma 15" xfId="3" xr:uid="{5083B1EE-3871-46A1-AB94-02769AF8D17D}"/>
    <cellStyle name="Hyperlink" xfId="9" builtinId="8"/>
    <cellStyle name="Hyperlink 3" xfId="6" xr:uid="{FA0074CB-F252-4DB5-89D9-06EEB420B3FD}"/>
    <cellStyle name="Normal" xfId="0" builtinId="0"/>
    <cellStyle name="Normal 2" xfId="7" xr:uid="{D27553A6-F3CA-4A50-978C-D4ED9EDBBE06}"/>
    <cellStyle name="Normal 22 2" xfId="2" xr:uid="{DA3B0A4B-6DAA-4B14-AD5F-4277B6CF02F2}"/>
    <cellStyle name="Normal 22 2 2" xfId="5" xr:uid="{4666087E-4467-46DB-AE64-47C208300242}"/>
    <cellStyle name="Normal 23" xfId="11" xr:uid="{0CA7FB67-AAB0-4A6E-A0BE-9328A873C523}"/>
    <cellStyle name="Normal 34" xfId="1" xr:uid="{5B604F84-46F2-42A7-8DFE-972438259FBB}"/>
    <cellStyle name="Normal_~6486227 2" xfId="10" xr:uid="{0C2BCD37-235D-4D0C-9305-046A6E329708}"/>
    <cellStyle name="Percent" xfId="12" builtinId="5"/>
    <cellStyle name="Percent 2" xfId="8" xr:uid="{52FA7058-7F0E-4512-8105-D1E6E7F2A702}"/>
    <cellStyle name="Percent 3" xfId="4" xr:uid="{348D2A3B-EEF3-4AA7-AA8B-CB7E86A98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1v9hqdc04.uk.consignia.com\Group%20Regulation\Tariff%202012\Revenue%20Requirement\Runs%20for%20CEC%20Dec%202011\SPACE%202011%20v18b%20(18a%20+%20VAT%20adj)%20(S2%20Tariff%20-%20corrected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1v9hqdc04.uk.consignia.com\Group%20Regulation\Tariff%202014\Tariff%20Model%20-%20Retail\Tariff%20Model%201415%20v2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1v9hqdc04.uk.consignia.com\Group%20Regulation\Documents%20and%20Settings\david.wills\My%20Documents\Pricing\Tariff%202012\New%20Tariff%20Model\Tariff%20Model%2012_13%20v0.6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1v9hqdc04.uk.consignia.com\Group%20Regulation\Tariff%202021\Tariff%20Model%20Wholesale\Price%20Files\October%202020\T17Mar%20C9%20v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ariff%202024\Tariff%20Wholesale%20Model\Price%20Files\Jan%2024\T24%20Jan%20Letters%20Simplified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1v9hqdc04.uk.consignia.com\Group%20Regulation\DOCUME~1\MIKE~1.HAS\LOCALS~1\Temp\STL%20Ma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1v9hqdc04.uk.consignia.com\Group%20Regulation\DATA\DOCUME~1\Oxera\LOCALS~1\Temp\notesE1EF34\RM_margin_squeeze_v5.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1v9hqdc04.uk.consignia.com\Group%20Regulation\Documents%20and%20Settings\matthew.loveridge\My%20Documents\01%20Gram%20Tariff%20(Very%20Small%20Letters)\New%20Subcap%20V.02%2011_12%20as%20at%2021%20Oct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1v9hqdc04.uk.consignia.com\Group%20Regulation\Documents%20and%20Settings\steven.pretty\Working%20files\Tariff%202012\Tariff%20model\Tariff%20Model%2012_13%20v0.6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rgus.mooney\AppData\Local\Microsoft\Windows\INetCache\Content.Outlook\5SGABH25\GLL_DSA%20Parcels%20EIB-%20New%20Products%20V7%20August%2020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1v9hqdc04.uk.consignia.com\Group%20Regulation\Tariff%202014\Initiatives\Analysis%20-%20Wholesale\SPACE%202012%20v27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ariff%202023\Tariff%20Model%20Wholesale\Wholesale%20Tariff%20Model%202023%20v3.11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ariff%202025\Tariff%20Wholesale%20Model\Wholesale%20Tariff%20Model%202025%20v0.8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Sheet"/>
      <sheetName val="Audit trail"/>
      <sheetName val="Social"/>
      <sheetName val="DM"/>
      <sheetName val="Transactional"/>
      <sheetName val="Fulfilment"/>
      <sheetName val="Sheet1"/>
      <sheetName val="Publishing"/>
      <sheetName val="Temp Summ 2"/>
      <sheetName val="Template"/>
      <sheetName val="Non-ILTM Template"/>
      <sheetName val="Fulfilment Summary"/>
      <sheetName val="Non-ILTM Totals"/>
      <sheetName val="Template Summary"/>
      <sheetName val="Tariff Model"/>
      <sheetName val="BPM"/>
      <sheetName val="BPM (Proxy Model)"/>
      <sheetName val="CPM"/>
      <sheetName val="SPM"/>
      <sheetName val="VAT Percentages"/>
      <sheetName val="New Product Adjustments"/>
      <sheetName val="Sizes"/>
      <sheetName val="FPP Zones"/>
      <sheetName val="Delivery"/>
      <sheetName val="Vol Bands"/>
      <sheetName val="Distance"/>
      <sheetName val="Splits"/>
      <sheetName val="LC21 Volumes"/>
      <sheetName val="LC21 Revenues"/>
      <sheetName val="LC21 Ave Rev Change"/>
      <sheetName val="Price Checks"/>
      <sheetName val="Price Input"/>
      <sheetName val="VAT Prices"/>
      <sheetName val="Price Input DM"/>
      <sheetName val="VAT Prices DM"/>
      <sheetName val="VAT Adjustments"/>
      <sheetName val="DSA"/>
      <sheetName val="PCR"/>
      <sheetName val="Zonal"/>
      <sheetName val="Model 1"/>
      <sheetName val="Model 2"/>
      <sheetName val="Elasticities"/>
      <sheetName val="Theta"/>
      <sheetName val="Basket"/>
      <sheetName val="Sampi"/>
      <sheetName val="Elast Check 1"/>
      <sheetName val="Elast Check 2"/>
      <sheetName val="Dockets"/>
      <sheetName val="Theory Letters"/>
      <sheetName val="Theory Other"/>
      <sheetName val="Theory P+"/>
      <sheetName val="Switching Potential"/>
      <sheetName val="Switch Letters"/>
      <sheetName val="Switch Other"/>
      <sheetName val="Switch P+"/>
      <sheetName val="Price Summary"/>
      <sheetName val="Volume Caps"/>
      <sheetName val="VAT Rates"/>
      <sheetName val="FPP Prices"/>
      <sheetName val="Relationships"/>
      <sheetName val="Functions"/>
      <sheetName val="FPP Elasticities"/>
      <sheetName val="PDM Calcs"/>
      <sheetName val="PDM Calcs 2"/>
      <sheetName val="PDM indicators"/>
      <sheetName val="Key Parameters"/>
      <sheetName val="EPM Matrix"/>
      <sheetName val="RPI-X"/>
      <sheetName val="Rho"/>
      <sheetName val="DA Prices"/>
      <sheetName val="Inputs"/>
      <sheetName val="Data"/>
      <sheetName val="Data Mapping"/>
      <sheetName val="EPM Counterfactuals"/>
      <sheetName val="DSA Inputs"/>
      <sheetName val="Entrant Price Input"/>
      <sheetName val="Entrant Prices &amp; Costs"/>
      <sheetName val="Strategy by Zone - 1 day"/>
      <sheetName val="Strategy by Zone - 2 day"/>
      <sheetName val="Strategy by Zone - 5 day"/>
      <sheetName val="Strategy by Area"/>
      <sheetName val="Pre ReRun Strategy"/>
      <sheetName val="Phasing"/>
      <sheetName val="0607 SB"/>
      <sheetName val="0708"/>
      <sheetName val="0809"/>
      <sheetName val="0910"/>
      <sheetName val="1011"/>
      <sheetName val="1112"/>
      <sheetName val="1213"/>
      <sheetName val="1314"/>
      <sheetName val="1415"/>
      <sheetName val="1516"/>
      <sheetName val="1617"/>
      <sheetName val="1718"/>
      <sheetName val="1819"/>
      <sheetName val="1920"/>
      <sheetName val="2021"/>
      <sheetName val="Summary"/>
      <sheetName val="OMC Extraction Inputs"/>
      <sheetName val="OMC Extraction Data"/>
      <sheetName val="OMC Extraction Summary"/>
      <sheetName val="FPP Phasing"/>
      <sheetName val="EPM Product Prices"/>
      <sheetName val="FPP Data"/>
      <sheetName val="FPP Data Mapping"/>
      <sheetName val="FPP EPM Inputs"/>
      <sheetName val="Entrant Upstream Price Input"/>
      <sheetName val="EPM QR Inputs"/>
      <sheetName val="FPP 0809"/>
      <sheetName val="FPP 0910"/>
      <sheetName val="FPP 1011"/>
      <sheetName val="FPP 1112"/>
      <sheetName val="FPP 1213"/>
      <sheetName val="FPP 1314"/>
      <sheetName val="FPP 1415"/>
      <sheetName val="FPP 1516"/>
      <sheetName val="FPP 1617"/>
      <sheetName val="FPP 1718"/>
      <sheetName val="FPP 1819"/>
      <sheetName val="FPP 1920"/>
      <sheetName val="FPP 2021"/>
      <sheetName val="FPP EPM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>
        <row r="104">
          <cell r="L104">
            <v>6.4224576885403409E-2</v>
          </cell>
        </row>
        <row r="105">
          <cell r="L105">
            <v>0.10080163078487467</v>
          </cell>
        </row>
        <row r="106">
          <cell r="L106">
            <v>0.16502620767027809</v>
          </cell>
        </row>
      </sheetData>
      <sheetData sheetId="85" refreshError="1"/>
      <sheetData sheetId="86" refreshError="1">
        <row r="104">
          <cell r="L104">
            <v>9.2781210416105903E-2</v>
          </cell>
        </row>
        <row r="105">
          <cell r="L105">
            <v>0.12019765486114686</v>
          </cell>
        </row>
        <row r="106">
          <cell r="L106">
            <v>0.21297886527725277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Version Control"/>
      <sheetName val="Cockpit"/>
      <sheetName val="Volumes input"/>
      <sheetName val="Cost multipliers input"/>
      <sheetName val="Cost workings"/>
      <sheetName val="Special Pricing Contracts"/>
      <sheetName val="Int Airmail inputs"/>
      <sheetName val="Int Surface inputs"/>
      <sheetName val="Schemes Pricing"/>
      <sheetName val="Product Matrix to Schemes"/>
      <sheetName val="Volume bands input"/>
      <sheetName val="Extra Vol Splits not in SPACE"/>
      <sheetName val="SPACE Output 2013-14"/>
      <sheetName val="SPACE Output 2014-15"/>
      <sheetName val="Input to SPACE"/>
      <sheetName val="DSA prices"/>
      <sheetName val="USO control pad"/>
      <sheetName val="Stamps"/>
      <sheetName val="Meters"/>
      <sheetName val="Account"/>
      <sheetName val="Special Delivery"/>
      <sheetName val="International Airmail"/>
      <sheetName val="International Surface Mail"/>
      <sheetName val="Business Mail control pad"/>
      <sheetName val="BM Unsorted"/>
      <sheetName val="BM Unsorted Mech"/>
      <sheetName val="BM High 1C"/>
      <sheetName val="BM High 2C"/>
      <sheetName val="BM High Economy"/>
      <sheetName val="BM Low 1C"/>
      <sheetName val="BM Low 2C"/>
      <sheetName val="BM Low Economy"/>
      <sheetName val="Publishing mail control pad"/>
      <sheetName val="Publ Mail Low 1C"/>
      <sheetName val="Publ Mail Low 2C"/>
      <sheetName val="Publ Mail High 1C"/>
      <sheetName val="Publ Mail High 2C"/>
      <sheetName val="Advertising Mail control pad"/>
      <sheetName val="ADV Unsorted"/>
      <sheetName val="ADV Unsorted Mech"/>
      <sheetName val="ADV Low 1C"/>
      <sheetName val="ADV Low 2C"/>
      <sheetName val="ADV Low Economy"/>
      <sheetName val="ADV High 1C"/>
      <sheetName val="ADV High 2C"/>
      <sheetName val="ADV High Economy"/>
      <sheetName val="SUS High 1C"/>
      <sheetName val="SUS High 2C"/>
      <sheetName val="SUS High Economy"/>
      <sheetName val="SUS Low 1C"/>
      <sheetName val="SUS Low 2C"/>
      <sheetName val="SUS Low Economy"/>
      <sheetName val="CNP Products Control Pad"/>
      <sheetName val="RM24 &amp; RM48"/>
      <sheetName val="RM24 &amp;RM48 Sort 8"/>
      <sheetName val="RM Tracked Returns 24&amp;48"/>
      <sheetName val="Response Services Control Pad"/>
      <sheetName val="Response Services"/>
      <sheetName val="2C Price Cap"/>
      <sheetName val="Margin squeeze summary"/>
      <sheetName val="Retail data hub"/>
      <sheetName val="Product Margins"/>
      <sheetName val="Product Margins Upstream"/>
      <sheetName val="Price comparison band A"/>
      <sheetName val="Price comparison band E"/>
      <sheetName val="Market Area summary"/>
      <sheetName val="Average Increases"/>
      <sheetName val="Price Guides Spec Del"/>
      <sheetName val="Explanations"/>
      <sheetName val="Datasets"/>
      <sheetName val="LLs comparison"/>
    </sheetNames>
    <sheetDataSet>
      <sheetData sheetId="0" refreshError="1"/>
      <sheetData sheetId="1" refreshError="1"/>
      <sheetData sheetId="2">
        <row r="3">
          <cell r="C3" t="str">
            <v>2014/15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E3" t="str">
            <v>First Time User</v>
          </cell>
          <cell r="F3" t="str">
            <v>TMIs</v>
          </cell>
          <cell r="G3" t="str">
            <v>Multi-Stage</v>
          </cell>
          <cell r="H3" t="str">
            <v>IM - retention</v>
          </cell>
          <cell r="I3" t="str">
            <v>IM - growth</v>
          </cell>
          <cell r="J3" t="str">
            <v>N Brown - retention</v>
          </cell>
          <cell r="K3" t="str">
            <v>N Brown - growth</v>
          </cell>
          <cell r="L3" t="str">
            <v>Catalogues</v>
          </cell>
          <cell r="M3" t="str">
            <v>Publishing</v>
          </cell>
          <cell r="N3" t="str">
            <v>Scheme 10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7">
          <cell r="B7" t="str">
            <v>Stamp 1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 page"/>
      <sheetName val="Summary sheet"/>
      <sheetName val="Price Change log"/>
      <sheetName val="Space Output"/>
      <sheetName val="Space Output New"/>
      <sheetName val="Space Output New Adv"/>
      <sheetName val="Headroom"/>
      <sheetName val="rpSpace"/>
      <sheetName val="rpSpace nonad"/>
      <sheetName val="rpSpace ad"/>
      <sheetName val="Space factors"/>
      <sheetName val="ALL"/>
      <sheetName val="Control pad A 0910"/>
      <sheetName val="Control pad B 0910"/>
      <sheetName val="Control Pad C"/>
      <sheetName val="Report 01"/>
      <sheetName val="Public tariffs 1,2,3,4,12,13"/>
      <sheetName val="31.PP1"/>
      <sheetName val="32.PP2"/>
      <sheetName val="33.PKS8 1"/>
      <sheetName val="34.PKS8 2"/>
      <sheetName val="5. PARCELS"/>
      <sheetName val="6. Airmail Europe"/>
      <sheetName val="7. Airmail WZ1"/>
      <sheetName val="8. Airmail WZ2"/>
      <sheetName val="9.Surface"/>
      <sheetName val="10. RS1"/>
      <sheetName val="11. RS2"/>
      <sheetName val="14. Spe Del"/>
      <sheetName val="15. CLEAN 1 OCR"/>
      <sheetName val="16. CLEAN 1 CBC"/>
      <sheetName val="17.CLEAN 2 OCR"/>
      <sheetName val="18.CLEAN 2 CBC"/>
      <sheetName val="STL"/>
      <sheetName val="19.MS1 120 OCR"/>
      <sheetName val="20.MS1 120 CBC"/>
      <sheetName val="21.MS2 120 OCR"/>
      <sheetName val="22.MS2 120 CBC"/>
      <sheetName val="98.MS3 120 OCR"/>
      <sheetName val="99.MS3 120 CBC"/>
      <sheetName val="23.MS1 700"/>
      <sheetName val="24.MS2 700"/>
      <sheetName val="29.PS1"/>
      <sheetName val="30.PS2"/>
      <sheetName val="39.MS1 70"/>
      <sheetName val="40.MS2 70"/>
      <sheetName val="41.MS3 70"/>
      <sheetName val="42. MS1 120 LLs"/>
      <sheetName val="43. MS2 120 LLs"/>
      <sheetName val="44. MS3 120 LLs"/>
      <sheetName val="26.MS1 1400"/>
      <sheetName val="27.MS2 1400"/>
      <sheetName val="38.MS3 1400"/>
      <sheetName val="37.MS3 700"/>
      <sheetName val="35. WS1"/>
      <sheetName val="36. WS2"/>
      <sheetName val="dvContracts"/>
      <sheetName val="Control_a"/>
      <sheetName val="Control_b"/>
      <sheetName val="dtVRDFuture"/>
      <sheetName val="dvVRDPivotFuture"/>
      <sheetName val="dvVRDPivotFutureVol"/>
      <sheetName val="dtVRDCurrent"/>
      <sheetName val="dvVRDPivotCurrent"/>
      <sheetName val="dvVRDPivotCurrentVol"/>
      <sheetName val="Msort"/>
      <sheetName val="Msort 70"/>
      <sheetName val="pvMsort"/>
      <sheetName val="Input Prices"/>
      <sheetName val="Press"/>
      <sheetName val="29.PS1 (new)"/>
      <sheetName val="30.PS2 (new)"/>
      <sheetName val="PressVRD"/>
      <sheetName val="dtPress"/>
      <sheetName val="DSA prices"/>
      <sheetName val="USO Pcls"/>
      <sheetName val="Spl Del"/>
      <sheetName val="PacketPost"/>
      <sheetName val="Int"/>
      <sheetName val="Index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mnUpdatePanel"/>
      <sheetName val="dvChecksVol"/>
      <sheetName val="dvChecksDis"/>
      <sheetName val="inVolbands"/>
      <sheetName val="inForecast"/>
      <sheetName val="dtForecast"/>
      <sheetName val="dvDiagnostics"/>
      <sheetName val="dvSheetList"/>
      <sheetName val="dvLinkList"/>
      <sheetName val="120 Headroom Data"/>
      <sheetName val="1400 Headroom Data"/>
      <sheetName val="WalkSort HeadRoom Data"/>
      <sheetName val="Other Mech Headroom Data"/>
      <sheetName val="Green 120 Headroom Data tier1"/>
      <sheetName val="Green 120 Headroom Data tier2"/>
      <sheetName val="Green 1400 Headroom Data tier1"/>
      <sheetName val="Green 1400 Headroom Data tier2"/>
      <sheetName val="Other Mech HR Data Green tier1"/>
      <sheetName val="Other Mech HR Data Green tier2"/>
      <sheetName val="Other Headroom Prices"/>
      <sheetName val="dvFan"/>
      <sheetName val="dvMinPrices"/>
      <sheetName val="grFan"/>
      <sheetName val="dvHeadRoom"/>
      <sheetName val="dvHeadRoom09"/>
      <sheetName val="HeadRoom Squeeze Test 2010"/>
      <sheetName val="HeadRoom Squeeze Test 2009"/>
      <sheetName val="HeadRoom differences"/>
      <sheetName val="Unit Upstream Cost08"/>
      <sheetName val="Unit Upstream Cost"/>
      <sheetName val="Unit FAC based on SC"/>
      <sheetName val="Unit LRMC based on SC"/>
      <sheetName val="Unit FAC based on ABC"/>
      <sheetName val="Unit LRMC based on ABC"/>
      <sheetName val="Contributions LRMC (2)"/>
      <sheetName val="Contributions FAC"/>
      <sheetName val="FAC report (2)"/>
      <sheetName val="LRMC report (2)"/>
      <sheetName val="Costs FAC"/>
      <sheetName val="AURs for Assessment"/>
      <sheetName val="Volumes for Assessment"/>
      <sheetName val="Config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>
        <row r="6">
          <cell r="BV6" t="str">
            <v>Wt_Sc_sbp</v>
          </cell>
          <cell r="BX6" t="str">
            <v>Weight (g)</v>
          </cell>
        </row>
        <row r="7">
          <cell r="BV7">
            <v>1</v>
          </cell>
          <cell r="BW7" t="str">
            <v>01</v>
          </cell>
          <cell r="BX7" t="str">
            <v>0-100</v>
          </cell>
        </row>
        <row r="8">
          <cell r="BV8">
            <v>2</v>
          </cell>
          <cell r="BW8" t="str">
            <v>02</v>
          </cell>
          <cell r="BX8" t="str">
            <v>101-250</v>
          </cell>
        </row>
        <row r="9">
          <cell r="BV9">
            <v>3</v>
          </cell>
          <cell r="BW9" t="str">
            <v>03</v>
          </cell>
          <cell r="BX9" t="str">
            <v>251-300</v>
          </cell>
        </row>
        <row r="10">
          <cell r="BV10">
            <v>4</v>
          </cell>
          <cell r="BW10" t="str">
            <v>04</v>
          </cell>
          <cell r="BX10" t="str">
            <v>301-350</v>
          </cell>
        </row>
        <row r="11">
          <cell r="BV11">
            <v>5</v>
          </cell>
          <cell r="BW11" t="str">
            <v>05</v>
          </cell>
          <cell r="BX11" t="str">
            <v>351-400</v>
          </cell>
        </row>
        <row r="12">
          <cell r="BV12">
            <v>6</v>
          </cell>
          <cell r="BW12" t="str">
            <v>06</v>
          </cell>
          <cell r="BX12" t="str">
            <v>401-450</v>
          </cell>
        </row>
        <row r="13">
          <cell r="BV13">
            <v>7</v>
          </cell>
          <cell r="BW13" t="str">
            <v>07</v>
          </cell>
          <cell r="BX13" t="str">
            <v>451-500</v>
          </cell>
        </row>
        <row r="14">
          <cell r="BV14">
            <v>8</v>
          </cell>
          <cell r="BW14" t="str">
            <v>08</v>
          </cell>
          <cell r="BX14" t="str">
            <v>501-600</v>
          </cell>
        </row>
        <row r="15">
          <cell r="BV15">
            <v>9</v>
          </cell>
          <cell r="BW15" t="str">
            <v>09</v>
          </cell>
          <cell r="BX15" t="str">
            <v>601-700</v>
          </cell>
        </row>
        <row r="16">
          <cell r="BV16">
            <v>10</v>
          </cell>
          <cell r="BW16" t="str">
            <v>10</v>
          </cell>
          <cell r="BX16" t="str">
            <v>701-750</v>
          </cell>
        </row>
        <row r="17">
          <cell r="BV17">
            <v>11</v>
          </cell>
          <cell r="BW17" t="str">
            <v>11</v>
          </cell>
          <cell r="BX17" t="str">
            <v>751-1000</v>
          </cell>
        </row>
        <row r="18">
          <cell r="BV18">
            <v>12</v>
          </cell>
          <cell r="BW18" t="str">
            <v>12</v>
          </cell>
          <cell r="BX18" t="str">
            <v>1001 - 1250</v>
          </cell>
        </row>
        <row r="19">
          <cell r="BV19">
            <v>13</v>
          </cell>
          <cell r="BW19" t="str">
            <v>13</v>
          </cell>
          <cell r="BX19" t="str">
            <v>1251 - 1500</v>
          </cell>
        </row>
        <row r="20">
          <cell r="BV20">
            <v>14</v>
          </cell>
          <cell r="BW20" t="str">
            <v>14</v>
          </cell>
          <cell r="BX20" t="str">
            <v>1501 - 1750</v>
          </cell>
        </row>
        <row r="21">
          <cell r="BV21">
            <v>15</v>
          </cell>
          <cell r="BW21" t="str">
            <v>15</v>
          </cell>
          <cell r="BX21" t="str">
            <v>1751 - 2000</v>
          </cell>
        </row>
        <row r="22">
          <cell r="BV22">
            <v>16</v>
          </cell>
          <cell r="BW22" t="str">
            <v>16</v>
          </cell>
          <cell r="BX22" t="str">
            <v>2001 - 3000</v>
          </cell>
        </row>
        <row r="23">
          <cell r="BV23">
            <v>17</v>
          </cell>
          <cell r="BW23" t="str">
            <v>17</v>
          </cell>
          <cell r="BX23" t="str">
            <v>3001 - 4000</v>
          </cell>
        </row>
        <row r="24">
          <cell r="BV24">
            <v>18</v>
          </cell>
          <cell r="BW24" t="str">
            <v>18</v>
          </cell>
          <cell r="BX24" t="str">
            <v>4001-5000</v>
          </cell>
        </row>
        <row r="25">
          <cell r="BV25">
            <v>19</v>
          </cell>
          <cell r="BW25" t="str">
            <v>19</v>
          </cell>
          <cell r="BX25" t="str">
            <v>5001-6000</v>
          </cell>
        </row>
        <row r="26">
          <cell r="BV26">
            <v>20</v>
          </cell>
          <cell r="BW26" t="str">
            <v>20</v>
          </cell>
          <cell r="BX26" t="str">
            <v>&gt;6000</v>
          </cell>
        </row>
        <row r="27">
          <cell r="BV27">
            <v>21</v>
          </cell>
          <cell r="BW27" t="str">
            <v>21</v>
          </cell>
        </row>
        <row r="28">
          <cell r="BV28">
            <v>22</v>
          </cell>
          <cell r="BW28" t="str">
            <v>22</v>
          </cell>
        </row>
        <row r="29">
          <cell r="BV29">
            <v>23</v>
          </cell>
          <cell r="BW29" t="str">
            <v>23</v>
          </cell>
        </row>
        <row r="30">
          <cell r="BV30">
            <v>24</v>
          </cell>
          <cell r="BW30" t="str">
            <v>24</v>
          </cell>
        </row>
        <row r="31">
          <cell r="BV31">
            <v>25</v>
          </cell>
          <cell r="BW31" t="str">
            <v>25</v>
          </cell>
        </row>
        <row r="32">
          <cell r="BV32">
            <v>26</v>
          </cell>
          <cell r="BW32" t="str">
            <v>26</v>
          </cell>
        </row>
        <row r="33">
          <cell r="BV33">
            <v>27</v>
          </cell>
          <cell r="BW33" t="str">
            <v>27</v>
          </cell>
        </row>
        <row r="34">
          <cell r="BV34">
            <v>28</v>
          </cell>
          <cell r="BW34" t="str">
            <v>28</v>
          </cell>
        </row>
        <row r="35">
          <cell r="BV35">
            <v>29</v>
          </cell>
          <cell r="BW35" t="str">
            <v>29</v>
          </cell>
        </row>
        <row r="36">
          <cell r="BV36">
            <v>30</v>
          </cell>
          <cell r="BW36" t="str">
            <v>30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0 Menu"/>
      <sheetName val="1.1 Formula Sheet"/>
      <sheetName val="2.1 70 Mailmark Letters"/>
      <sheetName val="2.2 70 CBC Letters"/>
      <sheetName val="2.3 70 OCR Letters"/>
      <sheetName val="2.4 70 Letters"/>
      <sheetName val="2.5 1400 Letters"/>
      <sheetName val="2.6 Catalogue Letters"/>
      <sheetName val="2.7 Prem 70 Mailmark Letters"/>
      <sheetName val="2.8 Premium 70 CBC Letters"/>
      <sheetName val="2.9 Premium 70 OCR Letters"/>
      <sheetName val="2.10 Premium 70 Letters"/>
      <sheetName val="2.11 Premium 1400 Letters"/>
      <sheetName val="2.12 Premium Catalogue Letters"/>
      <sheetName val="3.1 70 MM AM Large Letters"/>
      <sheetName val="3.2 70 MM BM Large Letters"/>
      <sheetName val="3.3 70 MM General Large Letters"/>
      <sheetName val="3.4 70 OCR AM Large Letters"/>
      <sheetName val="3.5 70 OCR BM Large Letters"/>
      <sheetName val="3.6 70 OCR General Large Letter"/>
      <sheetName val="3.7 70 AM Large Letters"/>
      <sheetName val="3.8 70 BM Large Letters"/>
      <sheetName val="3.9 70 General Large Letters"/>
      <sheetName val="3.10 1400 AM Large Letters"/>
      <sheetName val="3.11 Catalogue Large Letters"/>
      <sheetName val="3.12 1400 BM Large Letters"/>
      <sheetName val="3.13 1400 General Large Letters"/>
      <sheetName val="3.14 MM Prem AM LL"/>
      <sheetName val="3.15 MM Prem BM LL"/>
      <sheetName val="3.16 MM Prem General LL"/>
      <sheetName val="3.17 70 Prem OCR AM LL"/>
      <sheetName val="3.18 70 Prem OCR BM LL"/>
      <sheetName val="3.19 70 Prem OCR General LL"/>
      <sheetName val="3.20 70 Prem AM LL"/>
      <sheetName val="3.21 70 Prem BM LL"/>
      <sheetName val="3.22 70 Prem General LL"/>
      <sheetName val="3.23 1400 Prem AM LL"/>
      <sheetName val="3.24 Catalogue Prem LL"/>
      <sheetName val="3.25 1400 Prem BM LL"/>
      <sheetName val="3.26 1400 Prem General LL"/>
      <sheetName val="4.1 70 Parcels"/>
      <sheetName val="4.2 1400 Parcels"/>
      <sheetName val="4.3 Premium 70 Parcels"/>
      <sheetName val="4.4 Premium 1400 Parcels"/>
      <sheetName val="5.1 70 A3"/>
      <sheetName val="5.2 1400 A3"/>
      <sheetName val="5.3 Premium 70 A3"/>
      <sheetName val="5.4 Premium 1400 A3"/>
      <sheetName val="6.1 C9 - Other Charges"/>
    </sheetNames>
    <sheetDataSet>
      <sheetData sheetId="0" refreshError="1"/>
      <sheetData sheetId="1">
        <row r="2">
          <cell r="F2" t="str">
            <v>2017/2018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W Prices"/>
      <sheetName val="Worked Example"/>
      <sheetName val="Other Charges"/>
    </sheetNames>
    <sheetDataSet>
      <sheetData sheetId="0">
        <row r="120">
          <cell r="D120">
            <v>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 Information"/>
      <sheetName val="01 Data"/>
      <sheetName val="02 Data"/>
      <sheetName val="01 Sample Volume"/>
      <sheetName val="02 Sample Volume"/>
      <sheetName val="01 FT"/>
      <sheetName val="02 FT"/>
      <sheetName val="01 MT"/>
      <sheetName val="02 MT"/>
      <sheetName val="01 CT"/>
      <sheetName val="02 CT"/>
      <sheetName val="01 Resultant Volumes"/>
      <sheetName val="02 Resultant Volumes"/>
      <sheetName val="01 Revenue"/>
      <sheetName val="02 Revenue"/>
      <sheetName val="Product 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A5" t="str">
            <v>Weight Group</v>
          </cell>
          <cell r="F5" t="str">
            <v>Format Group</v>
          </cell>
        </row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</row>
        <row r="7">
          <cell r="A7">
            <v>1</v>
          </cell>
          <cell r="B7" t="str">
            <v>Begins</v>
          </cell>
          <cell r="C7">
            <v>1</v>
          </cell>
          <cell r="D7" t="str">
            <v>Ends</v>
          </cell>
          <cell r="E7">
            <v>6</v>
          </cell>
          <cell r="F7">
            <v>256398416.12000003</v>
          </cell>
          <cell r="G7">
            <v>1841941.08</v>
          </cell>
          <cell r="H7">
            <v>4177458.6000000006</v>
          </cell>
          <cell r="I7">
            <v>31564320.760000002</v>
          </cell>
          <cell r="J7">
            <v>384201.72000000003</v>
          </cell>
          <cell r="K7">
            <v>450550.80000000005</v>
          </cell>
          <cell r="L7">
            <v>18156.04</v>
          </cell>
          <cell r="M7">
            <v>90724.760000000009</v>
          </cell>
          <cell r="N7">
            <v>1368856.4400000002</v>
          </cell>
          <cell r="O7">
            <v>0</v>
          </cell>
        </row>
        <row r="8">
          <cell r="A8">
            <v>2</v>
          </cell>
          <cell r="B8" t="str">
            <v>Begins</v>
          </cell>
          <cell r="C8">
            <v>7</v>
          </cell>
          <cell r="D8" t="str">
            <v>Ends</v>
          </cell>
          <cell r="E8">
            <v>10</v>
          </cell>
          <cell r="F8">
            <v>10992255.539999999</v>
          </cell>
          <cell r="G8">
            <v>312432.95999999996</v>
          </cell>
          <cell r="H8">
            <v>4923268.1399999997</v>
          </cell>
          <cell r="I8">
            <v>5173312.62</v>
          </cell>
          <cell r="J8">
            <v>206674.44</v>
          </cell>
          <cell r="K8">
            <v>217946.4</v>
          </cell>
          <cell r="L8">
            <v>9641.94</v>
          </cell>
          <cell r="M8">
            <v>359896.74</v>
          </cell>
          <cell r="N8">
            <v>395442.6</v>
          </cell>
          <cell r="O8">
            <v>0</v>
          </cell>
        </row>
        <row r="9">
          <cell r="A9">
            <v>3</v>
          </cell>
          <cell r="B9" t="str">
            <v>Begins</v>
          </cell>
          <cell r="C9">
            <v>11</v>
          </cell>
          <cell r="D9" t="str">
            <v>Ends</v>
          </cell>
          <cell r="E9">
            <v>15</v>
          </cell>
          <cell r="F9">
            <v>2741774.4</v>
          </cell>
          <cell r="G9">
            <v>902376</v>
          </cell>
          <cell r="H9">
            <v>9765738</v>
          </cell>
          <cell r="I9">
            <v>3374311.8</v>
          </cell>
          <cell r="J9">
            <v>244665.59999999998</v>
          </cell>
          <cell r="K9">
            <v>380274.6</v>
          </cell>
          <cell r="L9">
            <v>10882.199999999999</v>
          </cell>
          <cell r="M9">
            <v>288131.39999999997</v>
          </cell>
          <cell r="N9">
            <v>383325.6</v>
          </cell>
          <cell r="O9">
            <v>0</v>
          </cell>
        </row>
        <row r="10">
          <cell r="A10">
            <v>4</v>
          </cell>
          <cell r="B10" t="str">
            <v>Begins</v>
          </cell>
          <cell r="C10">
            <v>16</v>
          </cell>
          <cell r="D10" t="str">
            <v>Ends</v>
          </cell>
          <cell r="E10">
            <v>16</v>
          </cell>
          <cell r="F10">
            <v>66816.75</v>
          </cell>
          <cell r="G10">
            <v>4755.75</v>
          </cell>
          <cell r="H10">
            <v>6900144</v>
          </cell>
          <cell r="I10">
            <v>1618791</v>
          </cell>
          <cell r="J10">
            <v>186559.5</v>
          </cell>
          <cell r="K10">
            <v>711998.25</v>
          </cell>
          <cell r="L10">
            <v>12718.5</v>
          </cell>
          <cell r="M10">
            <v>909144.75</v>
          </cell>
          <cell r="N10">
            <v>348461.25</v>
          </cell>
          <cell r="O10">
            <v>0</v>
          </cell>
        </row>
        <row r="11">
          <cell r="A11">
            <v>5</v>
          </cell>
          <cell r="B11" t="str">
            <v>Begins</v>
          </cell>
          <cell r="C11">
            <v>17</v>
          </cell>
          <cell r="D11" t="str">
            <v>Ends</v>
          </cell>
          <cell r="E11">
            <v>17</v>
          </cell>
          <cell r="F11">
            <v>45092.08</v>
          </cell>
          <cell r="G11">
            <v>3209.36</v>
          </cell>
          <cell r="H11">
            <v>4656586.88</v>
          </cell>
          <cell r="I11">
            <v>1092446.96</v>
          </cell>
          <cell r="J11">
            <v>125900.72</v>
          </cell>
          <cell r="K11">
            <v>480494.08000000002</v>
          </cell>
          <cell r="L11">
            <v>8583.52</v>
          </cell>
          <cell r="M11">
            <v>613539.52</v>
          </cell>
          <cell r="N11">
            <v>235159.76</v>
          </cell>
          <cell r="O11">
            <v>0</v>
          </cell>
        </row>
        <row r="12">
          <cell r="A12">
            <v>6</v>
          </cell>
          <cell r="B12" t="str">
            <v>Begins</v>
          </cell>
          <cell r="C12">
            <v>18</v>
          </cell>
          <cell r="D12" t="str">
            <v>Ends</v>
          </cell>
          <cell r="E12">
            <v>18</v>
          </cell>
          <cell r="F12">
            <v>0</v>
          </cell>
          <cell r="G12">
            <v>0</v>
          </cell>
          <cell r="H12">
            <v>5092150.33</v>
          </cell>
          <cell r="I12">
            <v>38641.590000000004</v>
          </cell>
          <cell r="J12">
            <v>46083.27</v>
          </cell>
          <cell r="K12">
            <v>138474.03</v>
          </cell>
          <cell r="L12">
            <v>3603.68</v>
          </cell>
          <cell r="M12">
            <v>271521.33</v>
          </cell>
          <cell r="N12">
            <v>198449.85</v>
          </cell>
          <cell r="O12">
            <v>0</v>
          </cell>
        </row>
        <row r="13">
          <cell r="A13">
            <v>7</v>
          </cell>
          <cell r="B13" t="str">
            <v>Begins</v>
          </cell>
          <cell r="C13">
            <v>19</v>
          </cell>
          <cell r="D13" t="str">
            <v>Ends</v>
          </cell>
          <cell r="E13">
            <v>20</v>
          </cell>
          <cell r="F13">
            <v>0</v>
          </cell>
          <cell r="G13">
            <v>0</v>
          </cell>
          <cell r="H13">
            <v>7837570.4400000004</v>
          </cell>
          <cell r="I13">
            <v>34133.4</v>
          </cell>
          <cell r="J13">
            <v>58596.3</v>
          </cell>
          <cell r="K13">
            <v>423731.7</v>
          </cell>
          <cell r="L13">
            <v>4847.22</v>
          </cell>
          <cell r="M13">
            <v>537876.36</v>
          </cell>
          <cell r="N13">
            <v>288270.36</v>
          </cell>
          <cell r="O13">
            <v>0</v>
          </cell>
        </row>
        <row r="14">
          <cell r="A14">
            <v>8</v>
          </cell>
          <cell r="B14" t="str">
            <v>Begins</v>
          </cell>
          <cell r="C14">
            <v>21</v>
          </cell>
          <cell r="D14" t="str">
            <v>Ends</v>
          </cell>
          <cell r="E14">
            <v>22</v>
          </cell>
          <cell r="F14">
            <v>0</v>
          </cell>
          <cell r="G14">
            <v>0</v>
          </cell>
          <cell r="H14">
            <v>5357286</v>
          </cell>
          <cell r="I14">
            <v>34.65</v>
          </cell>
          <cell r="J14">
            <v>28714.949999999997</v>
          </cell>
          <cell r="K14">
            <v>483245.39999999997</v>
          </cell>
          <cell r="L14">
            <v>2669.7</v>
          </cell>
          <cell r="M14">
            <v>477947.25</v>
          </cell>
          <cell r="N14">
            <v>181257.44999999998</v>
          </cell>
          <cell r="O14">
            <v>0</v>
          </cell>
        </row>
        <row r="15">
          <cell r="A15">
            <v>9</v>
          </cell>
          <cell r="B15" t="str">
            <v>Begins</v>
          </cell>
          <cell r="C15">
            <v>23</v>
          </cell>
          <cell r="D15" t="str">
            <v>Ends</v>
          </cell>
          <cell r="E15">
            <v>27</v>
          </cell>
          <cell r="F15">
            <v>0</v>
          </cell>
          <cell r="G15">
            <v>0</v>
          </cell>
          <cell r="H15">
            <v>6320733.2799999993</v>
          </cell>
          <cell r="I15">
            <v>4.93</v>
          </cell>
          <cell r="J15">
            <v>0</v>
          </cell>
          <cell r="K15">
            <v>736776.17499999993</v>
          </cell>
          <cell r="L15">
            <v>67807.22</v>
          </cell>
          <cell r="M15">
            <v>1760483.2799999998</v>
          </cell>
          <cell r="N15">
            <v>84768.884999999995</v>
          </cell>
          <cell r="O15">
            <v>0</v>
          </cell>
        </row>
        <row r="16">
          <cell r="A16">
            <v>10</v>
          </cell>
          <cell r="B16" t="str">
            <v>Begins</v>
          </cell>
          <cell r="C16">
            <v>28</v>
          </cell>
          <cell r="D16" t="str">
            <v>Ends</v>
          </cell>
          <cell r="E16">
            <v>30</v>
          </cell>
          <cell r="F16">
            <v>0</v>
          </cell>
          <cell r="G16">
            <v>0</v>
          </cell>
          <cell r="H16">
            <v>4789421.3250000002</v>
          </cell>
          <cell r="I16">
            <v>6.73</v>
          </cell>
          <cell r="J16">
            <v>0</v>
          </cell>
          <cell r="K16">
            <v>558280.42000000004</v>
          </cell>
          <cell r="L16">
            <v>51386.915000000001</v>
          </cell>
          <cell r="M16">
            <v>1333976.855</v>
          </cell>
          <cell r="N16">
            <v>64231.12</v>
          </cell>
          <cell r="O16">
            <v>0</v>
          </cell>
        </row>
        <row r="17">
          <cell r="A17" t="str">
            <v>TOTAL</v>
          </cell>
          <cell r="F17">
            <v>270244354.88999999</v>
          </cell>
          <cell r="G17">
            <v>3064715.15</v>
          </cell>
          <cell r="H17">
            <v>59820356.995000005</v>
          </cell>
          <cell r="I17">
            <v>42896004.439999998</v>
          </cell>
          <cell r="J17">
            <v>1281396.5</v>
          </cell>
          <cell r="K17">
            <v>4581771.8549999995</v>
          </cell>
          <cell r="L17">
            <v>190296.935</v>
          </cell>
          <cell r="M17">
            <v>6643242.2449999992</v>
          </cell>
          <cell r="N17">
            <v>3548223.3150000004</v>
          </cell>
          <cell r="O17">
            <v>0</v>
          </cell>
        </row>
        <row r="19">
          <cell r="A19" t="str">
            <v>New Revenue</v>
          </cell>
        </row>
        <row r="20">
          <cell r="A20" t="str">
            <v>Taken from new tariff and new volumes</v>
          </cell>
        </row>
        <row r="26">
          <cell r="A26">
            <v>3</v>
          </cell>
          <cell r="B26" t="str">
            <v>Begins</v>
          </cell>
          <cell r="C26">
            <v>11</v>
          </cell>
          <cell r="D26" t="str">
            <v>Ends</v>
          </cell>
          <cell r="E26">
            <v>15</v>
          </cell>
          <cell r="F26">
            <v>1797417.3368081767</v>
          </cell>
          <cell r="G26">
            <v>591568.09791484498</v>
          </cell>
          <cell r="H26">
            <v>6402097.4110511839</v>
          </cell>
          <cell r="I26">
            <v>2212088.1021853606</v>
          </cell>
          <cell r="J26">
            <v>441440.92008308187</v>
          </cell>
          <cell r="K26">
            <v>686115.12737477571</v>
          </cell>
          <cell r="L26">
            <v>19634.343285398983</v>
          </cell>
          <cell r="M26">
            <v>519864.62469928956</v>
          </cell>
          <cell r="N26">
            <v>691619.93167572154</v>
          </cell>
          <cell r="O26">
            <v>0</v>
          </cell>
        </row>
        <row r="27">
          <cell r="A27">
            <v>4</v>
          </cell>
          <cell r="B27" t="str">
            <v>Begins</v>
          </cell>
          <cell r="C27">
            <v>16</v>
          </cell>
          <cell r="D27" t="str">
            <v>Ends</v>
          </cell>
          <cell r="E27">
            <v>16</v>
          </cell>
          <cell r="F27">
            <v>34938.818246255338</v>
          </cell>
          <cell r="G27">
            <v>2486.8058514463642</v>
          </cell>
          <cell r="H27">
            <v>3608120.3753398554</v>
          </cell>
          <cell r="I27">
            <v>846474.04322529794</v>
          </cell>
          <cell r="J27">
            <v>258370.43927251804</v>
          </cell>
          <cell r="K27">
            <v>986062.35873147228</v>
          </cell>
          <cell r="L27">
            <v>17614.13614362989</v>
          </cell>
          <cell r="M27">
            <v>1259094.971951595</v>
          </cell>
          <cell r="N27">
            <v>482591.80707469047</v>
          </cell>
          <cell r="O27">
            <v>0</v>
          </cell>
        </row>
        <row r="28">
          <cell r="A28">
            <v>5</v>
          </cell>
          <cell r="B28" t="str">
            <v>Begins</v>
          </cell>
          <cell r="C28">
            <v>17</v>
          </cell>
          <cell r="D28" t="str">
            <v>Ends</v>
          </cell>
          <cell r="E28">
            <v>17</v>
          </cell>
          <cell r="F28">
            <v>19399.032083599006</v>
          </cell>
          <cell r="G28">
            <v>1380.6965127317103</v>
          </cell>
          <cell r="H28">
            <v>2003306.9728694307</v>
          </cell>
          <cell r="I28">
            <v>469980.83979870076</v>
          </cell>
          <cell r="J28">
            <v>134892.94506103278</v>
          </cell>
          <cell r="K28">
            <v>514812.47712953098</v>
          </cell>
          <cell r="L28">
            <v>9196.5819718129969</v>
          </cell>
          <cell r="M28">
            <v>657360.44054499781</v>
          </cell>
          <cell r="N28">
            <v>251955.60904056509</v>
          </cell>
          <cell r="O28">
            <v>0</v>
          </cell>
        </row>
        <row r="29">
          <cell r="A29">
            <v>6</v>
          </cell>
          <cell r="B29" t="str">
            <v>Begins</v>
          </cell>
          <cell r="C29">
            <v>18</v>
          </cell>
          <cell r="D29" t="str">
            <v>Ends</v>
          </cell>
          <cell r="E29">
            <v>18</v>
          </cell>
          <cell r="F29">
            <v>0</v>
          </cell>
          <cell r="G29">
            <v>0</v>
          </cell>
          <cell r="H29">
            <v>3816607.8424741644</v>
          </cell>
          <cell r="I29">
            <v>28962.184123042432</v>
          </cell>
          <cell r="J29">
            <v>91674.763035886732</v>
          </cell>
          <cell r="K29">
            <v>275470.33634710102</v>
          </cell>
          <cell r="L29">
            <v>7168.903379841845</v>
          </cell>
          <cell r="M29">
            <v>540145.1239666543</v>
          </cell>
          <cell r="N29">
            <v>394781.94523212581</v>
          </cell>
          <cell r="O29">
            <v>0</v>
          </cell>
        </row>
        <row r="30">
          <cell r="A30">
            <v>7</v>
          </cell>
          <cell r="B30" t="str">
            <v>Begins</v>
          </cell>
          <cell r="C30">
            <v>19</v>
          </cell>
          <cell r="D30" t="str">
            <v>Ends</v>
          </cell>
          <cell r="E30">
            <v>20</v>
          </cell>
          <cell r="F30">
            <v>0</v>
          </cell>
          <cell r="G30">
            <v>0</v>
          </cell>
          <cell r="H30">
            <v>6330907.1513216039</v>
          </cell>
          <cell r="I30">
            <v>27571.731292653087</v>
          </cell>
          <cell r="J30">
            <v>58709.291205491638</v>
          </cell>
          <cell r="K30">
            <v>424548.78154931322</v>
          </cell>
          <cell r="L30">
            <v>4856.566891033789</v>
          </cell>
          <cell r="M30">
            <v>538913.54661966464</v>
          </cell>
          <cell r="N30">
            <v>288826.23153939599</v>
          </cell>
          <cell r="O30">
            <v>0</v>
          </cell>
        </row>
        <row r="31">
          <cell r="A31">
            <v>8</v>
          </cell>
          <cell r="B31" t="str">
            <v>Begins</v>
          </cell>
          <cell r="C31">
            <v>21</v>
          </cell>
          <cell r="D31" t="str">
            <v>Ends</v>
          </cell>
          <cell r="E31">
            <v>22</v>
          </cell>
          <cell r="F31">
            <v>0</v>
          </cell>
          <cell r="G31">
            <v>0</v>
          </cell>
          <cell r="H31">
            <v>3625234.2161089615</v>
          </cell>
          <cell r="I31">
            <v>23.447388395574833</v>
          </cell>
          <cell r="J31">
            <v>29053.010276386176</v>
          </cell>
          <cell r="K31">
            <v>488934.63412669528</v>
          </cell>
          <cell r="L31">
            <v>2701.1303009362086</v>
          </cell>
          <cell r="M31">
            <v>483574.10915988061</v>
          </cell>
          <cell r="N31">
            <v>183391.3887198673</v>
          </cell>
          <cell r="O31">
            <v>0</v>
          </cell>
        </row>
        <row r="32">
          <cell r="A32">
            <v>9</v>
          </cell>
          <cell r="B32" t="str">
            <v>Begins</v>
          </cell>
          <cell r="C32">
            <v>23</v>
          </cell>
          <cell r="D32" t="str">
            <v>Ends</v>
          </cell>
          <cell r="E32">
            <v>27</v>
          </cell>
          <cell r="F32">
            <v>0</v>
          </cell>
          <cell r="G32">
            <v>0</v>
          </cell>
          <cell r="H32">
            <v>5548693.8608017089</v>
          </cell>
          <cell r="I32">
            <v>4.3278302567059788</v>
          </cell>
          <cell r="J32">
            <v>0</v>
          </cell>
          <cell r="K32">
            <v>646783.41228906682</v>
          </cell>
          <cell r="L32">
            <v>59524.977350734036</v>
          </cell>
          <cell r="M32">
            <v>1545450.8733486782</v>
          </cell>
          <cell r="N32">
            <v>74414.877348930953</v>
          </cell>
          <cell r="O32">
            <v>0</v>
          </cell>
        </row>
        <row r="33">
          <cell r="A33">
            <v>10</v>
          </cell>
          <cell r="B33" t="str">
            <v>Begins</v>
          </cell>
          <cell r="C33">
            <v>28</v>
          </cell>
          <cell r="D33" t="str">
            <v>Ends</v>
          </cell>
          <cell r="E33">
            <v>30</v>
          </cell>
          <cell r="F33">
            <v>0</v>
          </cell>
          <cell r="G33">
            <v>0</v>
          </cell>
          <cell r="H33">
            <v>3823417.1493534152</v>
          </cell>
          <cell r="I33">
            <v>5.3725900623596701</v>
          </cell>
          <cell r="J33">
            <v>0</v>
          </cell>
          <cell r="K33">
            <v>445677.83603298402</v>
          </cell>
          <cell r="L33">
            <v>41022.411421147255</v>
          </cell>
          <cell r="M33">
            <v>1064919.8803255283</v>
          </cell>
          <cell r="N33">
            <v>51275.999555160692</v>
          </cell>
          <cell r="O33">
            <v>0</v>
          </cell>
        </row>
        <row r="34">
          <cell r="A34" t="str">
            <v>TOTAL</v>
          </cell>
          <cell r="F34">
            <v>266310669.83229977</v>
          </cell>
          <cell r="G34">
            <v>3319490.3596456926</v>
          </cell>
          <cell r="H34">
            <v>45404824.878015652</v>
          </cell>
          <cell r="I34">
            <v>50091317.158508278</v>
          </cell>
          <cell r="J34">
            <v>1916908.8537967328</v>
          </cell>
          <cell r="K34">
            <v>5494208.2934081703</v>
          </cell>
          <cell r="L34">
            <v>204212.77158939978</v>
          </cell>
          <cell r="M34">
            <v>7241202.9246007614</v>
          </cell>
          <cell r="N34">
            <v>5176459.6349496478</v>
          </cell>
          <cell r="O34">
            <v>0</v>
          </cell>
        </row>
      </sheetData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ssues log"/>
      <sheetName val="Mappings"/>
      <sheetName val="Charts for report &gt;&gt;&gt;"/>
      <sheetName val="Margin squeeze test set1 (FAC)"/>
      <sheetName val="Margin squeeze test set1 (LRMC)"/>
      <sheetName val="Upstream cost factors set1"/>
      <sheetName val="Margin squeeze test set2 (FAC)"/>
      <sheetName val="Margin squeeze test set2 (LRMC)"/>
      <sheetName val="Upstream cost factors set2"/>
      <sheetName val="Tables for report"/>
      <sheetName val="Margin Squeeze Tests"/>
      <sheetName val="Calculations"/>
      <sheetName val="Contributions"/>
      <sheetName val="Upstream cost calculations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2">
          <cell r="S92">
            <v>7823818.3348250762</v>
          </cell>
          <cell r="T92">
            <v>407175.67549773451</v>
          </cell>
          <cell r="U92">
            <v>47602.761373172347</v>
          </cell>
          <cell r="V92">
            <v>534091.812346183</v>
          </cell>
        </row>
        <row r="93">
          <cell r="S93">
            <v>3022950.8338024602</v>
          </cell>
          <cell r="T93">
            <v>226681.42062247466</v>
          </cell>
          <cell r="U93">
            <v>22295.904917248285</v>
          </cell>
          <cell r="V93">
            <v>296928.08231973456</v>
          </cell>
        </row>
        <row r="94">
          <cell r="S94">
            <v>587084.6971576059</v>
          </cell>
          <cell r="T94">
            <v>45542.6338225664</v>
          </cell>
          <cell r="U94">
            <v>3129.5469520221282</v>
          </cell>
          <cell r="V94">
            <v>59588.361442834597</v>
          </cell>
        </row>
        <row r="95">
          <cell r="S95">
            <v>125981.42873150998</v>
          </cell>
          <cell r="T95">
            <v>14798.227760595983</v>
          </cell>
          <cell r="U95">
            <v>1151.0779641688787</v>
          </cell>
          <cell r="V95">
            <v>22418.73182216183</v>
          </cell>
        </row>
        <row r="96">
          <cell r="S96">
            <v>45326332.547489844</v>
          </cell>
          <cell r="T96">
            <v>431239.22406804899</v>
          </cell>
          <cell r="U96">
            <v>207905.67435094426</v>
          </cell>
          <cell r="V96">
            <v>566461.93360128475</v>
          </cell>
        </row>
        <row r="97">
          <cell r="S97">
            <v>1021798.8724544143</v>
          </cell>
          <cell r="T97">
            <v>41374.251446919588</v>
          </cell>
          <cell r="U97">
            <v>7414.8794566825127</v>
          </cell>
          <cell r="V97">
            <v>55845.198510179252</v>
          </cell>
        </row>
        <row r="98">
          <cell r="S98">
            <v>10632985.699238811</v>
          </cell>
          <cell r="T98">
            <v>227788.48651747426</v>
          </cell>
          <cell r="U98">
            <v>59614.770701060457</v>
          </cell>
          <cell r="V98">
            <v>296180.21132742852</v>
          </cell>
        </row>
        <row r="99">
          <cell r="S99">
            <v>4775366.9440249894</v>
          </cell>
          <cell r="T99">
            <v>339585.8455294302</v>
          </cell>
          <cell r="U99">
            <v>26140.983625466622</v>
          </cell>
          <cell r="V99">
            <v>448646.0740547707</v>
          </cell>
        </row>
        <row r="100">
          <cell r="S100">
            <v>3879278.2383362385</v>
          </cell>
          <cell r="T100">
            <v>427154.38384501432</v>
          </cell>
          <cell r="U100">
            <v>30413.166146645275</v>
          </cell>
          <cell r="V100">
            <v>556529.48059583129</v>
          </cell>
        </row>
        <row r="101">
          <cell r="S101">
            <v>378220.55266112863</v>
          </cell>
          <cell r="T101">
            <v>35488.749614493783</v>
          </cell>
          <cell r="U101">
            <v>2033.8924014014417</v>
          </cell>
          <cell r="V101">
            <v>46269.054912232168</v>
          </cell>
        </row>
        <row r="102">
          <cell r="S102">
            <v>128897.56663820343</v>
          </cell>
          <cell r="T102">
            <v>24351.362322114393</v>
          </cell>
          <cell r="U102">
            <v>1335.1476227678932</v>
          </cell>
          <cell r="V102">
            <v>32222.302826744963</v>
          </cell>
        </row>
        <row r="103">
          <cell r="S103">
            <v>28052793.971680667</v>
          </cell>
          <cell r="T103">
            <v>316498.71475940937</v>
          </cell>
          <cell r="U103">
            <v>111373.17659581421</v>
          </cell>
          <cell r="V103">
            <v>415328.53472405771</v>
          </cell>
        </row>
        <row r="104">
          <cell r="S104">
            <v>699157.0066049376</v>
          </cell>
          <cell r="T104">
            <v>25497.539910528569</v>
          </cell>
          <cell r="U104">
            <v>3699.3052669883855</v>
          </cell>
          <cell r="V104">
            <v>33535.67439671055</v>
          </cell>
        </row>
        <row r="105">
          <cell r="S105">
            <v>8624282.3285881151</v>
          </cell>
          <cell r="T105">
            <v>240853.32285873033</v>
          </cell>
          <cell r="U105">
            <v>44095.683108973855</v>
          </cell>
          <cell r="V105">
            <v>315236.71527605783</v>
          </cell>
        </row>
        <row r="106">
          <cell r="S106">
            <v>1144962.651819722</v>
          </cell>
          <cell r="T106">
            <v>59799.919385863759</v>
          </cell>
          <cell r="U106">
            <v>6950.1240445096328</v>
          </cell>
          <cell r="V106">
            <v>78057.382128006939</v>
          </cell>
        </row>
        <row r="107">
          <cell r="S107">
            <v>433011.66611706436</v>
          </cell>
          <cell r="T107">
            <v>33603.594001457168</v>
          </cell>
          <cell r="U107">
            <v>3294.7376365984537</v>
          </cell>
          <cell r="V107">
            <v>43779.485323923851</v>
          </cell>
        </row>
        <row r="108">
          <cell r="S108">
            <v>170722.90913514831</v>
          </cell>
          <cell r="T108">
            <v>13704.151806915199</v>
          </cell>
          <cell r="U108">
            <v>923.32778797609774</v>
          </cell>
          <cell r="V108">
            <v>17516.737707036864</v>
          </cell>
        </row>
        <row r="109">
          <cell r="S109">
            <v>26182.474660232205</v>
          </cell>
          <cell r="T109">
            <v>4109.3242846791964</v>
          </cell>
          <cell r="U109">
            <v>5260.4244140262026</v>
          </cell>
          <cell r="V109">
            <v>0</v>
          </cell>
        </row>
        <row r="110">
          <cell r="S110">
            <v>10799065.501528841</v>
          </cell>
          <cell r="T110">
            <v>102199.06502149501</v>
          </cell>
          <cell r="U110">
            <v>48921.712458393049</v>
          </cell>
          <cell r="V110">
            <v>134277.43501323723</v>
          </cell>
        </row>
        <row r="111">
          <cell r="S111">
            <v>228550.60743353906</v>
          </cell>
          <cell r="T111">
            <v>0</v>
          </cell>
          <cell r="U111">
            <v>1304.1540320188442</v>
          </cell>
          <cell r="V111">
            <v>10209.441515038545</v>
          </cell>
        </row>
        <row r="112">
          <cell r="S112">
            <v>867594.76748100319</v>
          </cell>
          <cell r="T112">
            <v>0</v>
          </cell>
          <cell r="U112">
            <v>4919.0273625707214</v>
          </cell>
          <cell r="V112">
            <v>24000.296430820465</v>
          </cell>
        </row>
        <row r="113">
          <cell r="S113">
            <v>461250.94922113162</v>
          </cell>
          <cell r="T113">
            <v>33414.010420490507</v>
          </cell>
          <cell r="U113">
            <v>2538.1619053112295</v>
          </cell>
          <cell r="V113">
            <v>43722.334043145544</v>
          </cell>
        </row>
        <row r="114">
          <cell r="S114">
            <v>381420.59447351407</v>
          </cell>
          <cell r="T114">
            <v>42799.372953764636</v>
          </cell>
          <cell r="U114">
            <v>3006.38263965022</v>
          </cell>
          <cell r="V114">
            <v>55240.988899785742</v>
          </cell>
        </row>
        <row r="115">
          <cell r="S115">
            <v>40142.081446070326</v>
          </cell>
          <cell r="T115">
            <v>3798.5737548541279</v>
          </cell>
          <cell r="U115">
            <v>234.92424862990072</v>
          </cell>
          <cell r="V115">
            <v>5219.804978384017</v>
          </cell>
        </row>
        <row r="116">
          <cell r="S116">
            <v>5485.4894897656777</v>
          </cell>
          <cell r="T116">
            <v>1033.9062785435156</v>
          </cell>
          <cell r="U116">
            <v>56.261277764670858</v>
          </cell>
          <cell r="V116">
            <v>1380.0010556603863</v>
          </cell>
        </row>
        <row r="117">
          <cell r="S117">
            <v>6265527.7872983571</v>
          </cell>
          <cell r="T117">
            <v>68436.103944690083</v>
          </cell>
          <cell r="U117">
            <v>24487.375239519428</v>
          </cell>
          <cell r="V117">
            <v>91384.265207808799</v>
          </cell>
        </row>
        <row r="118">
          <cell r="S118">
            <v>79064.778172698585</v>
          </cell>
          <cell r="T118">
            <v>3966.4935793023637</v>
          </cell>
          <cell r="U118">
            <v>475.44002305355389</v>
          </cell>
          <cell r="V118">
            <v>4930.2266389096967</v>
          </cell>
        </row>
        <row r="119">
          <cell r="S119">
            <v>649721.49036270822</v>
          </cell>
          <cell r="T119">
            <v>17751.56718052064</v>
          </cell>
          <cell r="U119">
            <v>3214.6062579707445</v>
          </cell>
          <cell r="V119">
            <v>23465.811533404565</v>
          </cell>
        </row>
        <row r="127">
          <cell r="S127">
            <v>4058965.5674335142</v>
          </cell>
          <cell r="T127">
            <v>154059.12130125164</v>
          </cell>
          <cell r="U127">
            <v>0</v>
          </cell>
          <cell r="V127">
            <v>170909.37995077818</v>
          </cell>
        </row>
        <row r="128">
          <cell r="S128">
            <v>1439851.3036295874</v>
          </cell>
          <cell r="T128">
            <v>85762.860838024164</v>
          </cell>
          <cell r="U128">
            <v>0</v>
          </cell>
          <cell r="V128">
            <v>95016.98634231498</v>
          </cell>
        </row>
        <row r="129">
          <cell r="S129">
            <v>393153.18308243091</v>
          </cell>
          <cell r="T129">
            <v>17240.425433437998</v>
          </cell>
          <cell r="U129">
            <v>0</v>
          </cell>
          <cell r="V129">
            <v>19068.275661707314</v>
          </cell>
        </row>
        <row r="130">
          <cell r="S130">
            <v>69949.766624205949</v>
          </cell>
          <cell r="T130">
            <v>5493.2136350187411</v>
          </cell>
          <cell r="U130">
            <v>0</v>
          </cell>
          <cell r="V130">
            <v>7173.9941830919452</v>
          </cell>
        </row>
        <row r="131">
          <cell r="S131">
            <v>17426693.295905728</v>
          </cell>
          <cell r="T131">
            <v>162923.07738583672</v>
          </cell>
          <cell r="U131">
            <v>0</v>
          </cell>
          <cell r="V131">
            <v>181267.81875241097</v>
          </cell>
        </row>
        <row r="132">
          <cell r="S132">
            <v>565948.80090255628</v>
          </cell>
          <cell r="T132">
            <v>15615.086956857613</v>
          </cell>
          <cell r="U132">
            <v>0</v>
          </cell>
          <cell r="V132">
            <v>17870.46352325716</v>
          </cell>
        </row>
        <row r="133">
          <cell r="S133">
            <v>4926931.830373534</v>
          </cell>
          <cell r="T133">
            <v>86055.96941688974</v>
          </cell>
          <cell r="U133">
            <v>0</v>
          </cell>
          <cell r="V133">
            <v>94777.667624777008</v>
          </cell>
        </row>
        <row r="134">
          <cell r="S134">
            <v>2880102.2508657831</v>
          </cell>
          <cell r="T134">
            <v>128340.27265791383</v>
          </cell>
          <cell r="U134">
            <v>0</v>
          </cell>
          <cell r="V134">
            <v>143566.74369752666</v>
          </cell>
        </row>
        <row r="135">
          <cell r="S135">
            <v>1908742.6534959513</v>
          </cell>
          <cell r="T135">
            <v>161480.18854678143</v>
          </cell>
          <cell r="U135">
            <v>0</v>
          </cell>
          <cell r="V135">
            <v>178089.43379066637</v>
          </cell>
        </row>
        <row r="136">
          <cell r="S136">
            <v>262153.86095615284</v>
          </cell>
          <cell r="T136">
            <v>13426.565106782189</v>
          </cell>
          <cell r="U136">
            <v>0</v>
          </cell>
          <cell r="V136">
            <v>14806.097571914657</v>
          </cell>
        </row>
        <row r="137">
          <cell r="S137">
            <v>67243.035839788325</v>
          </cell>
          <cell r="T137">
            <v>9209.2633042537527</v>
          </cell>
          <cell r="U137">
            <v>0</v>
          </cell>
          <cell r="V137">
            <v>10311.136904558029</v>
          </cell>
        </row>
        <row r="138">
          <cell r="S138">
            <v>10962501.726325138</v>
          </cell>
          <cell r="T138">
            <v>119608.72564762522</v>
          </cell>
          <cell r="U138">
            <v>0</v>
          </cell>
          <cell r="V138">
            <v>132905.13111169875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Max"/>
      <sheetName val="Control pad A 0809"/>
      <sheetName val="Control pad B 0809"/>
      <sheetName val="Old Letter comp"/>
      <sheetName val="Letter Comp"/>
      <sheetName val="LL Comp"/>
      <sheetName val="Packet Comp"/>
      <sheetName val="RPI"/>
      <sheetName val="Cap Values"/>
      <sheetName val="caps summary"/>
      <sheetName val="Summary 1 Year"/>
      <sheetName val="Stamps"/>
      <sheetName val="STL"/>
      <sheetName val="ASTLL"/>
      <sheetName val="Meter"/>
      <sheetName val="Cleanmail"/>
      <sheetName val="Recorded"/>
      <sheetName val="Response"/>
      <sheetName val="Packets"/>
      <sheetName val="Packetsort"/>
      <sheetName val="USO parcels"/>
      <sheetName val="Spe Del"/>
      <sheetName val="Headroom data"/>
      <sheetName val="Spe Del 9am"/>
      <sheetName val="1400 headroom (2)"/>
      <sheetName val="Headroom letters"/>
      <sheetName val="Headroom LL"/>
      <sheetName val="dtGraphY-2"/>
      <sheetName val="dtGraphY-1"/>
      <sheetName val="dtGraphY"/>
      <sheetName val="dtGraphCalcs"/>
      <sheetName val="grFan"/>
      <sheetName val="grComparison"/>
      <sheetName val="dtGraphLookups"/>
      <sheetName val="MS1 1400"/>
      <sheetName val="MS2 1400"/>
      <sheetName val="MS3 1400"/>
      <sheetName val="Advert MS1 1400"/>
      <sheetName val="Advert MS2 1400"/>
      <sheetName val="Advert MS3 1400"/>
      <sheetName val="S1 MS1 1400"/>
      <sheetName val="S1 MS2 1400"/>
      <sheetName val="S1 MS3 1400"/>
      <sheetName val="S2 MS1 1400"/>
      <sheetName val="S2 MS2 1400"/>
      <sheetName val="S2 MS3 1400"/>
      <sheetName val="1400 Light"/>
      <sheetName val="MS 120 OCR"/>
      <sheetName val="MS 120 CBC"/>
      <sheetName val="MS 700"/>
      <sheetName val="Advert MS 120 OCR"/>
      <sheetName val="S1 MS 120 OCR"/>
      <sheetName val="S2 MS 120 OCR"/>
      <sheetName val="Advert MS 120 CBC"/>
      <sheetName val="S1 MS 120 CBC"/>
      <sheetName val="S2 MS 120 CBC"/>
      <sheetName val="Advert MS 700"/>
      <sheetName val="S1 MS 700"/>
      <sheetName val="S2 MS 700"/>
      <sheetName val="MS1 1400 Green tier1"/>
      <sheetName val="MS2 1400 Green tier1"/>
      <sheetName val="MS3 1400 Green tier1"/>
      <sheetName val="MS 120 OCR Green tier1"/>
      <sheetName val="MS 70 CBC"/>
      <sheetName val="Advert MS 70 CBC"/>
      <sheetName val="S1 MS 70 CBC"/>
      <sheetName val="S2 MS 70 CBC"/>
      <sheetName val="MS 70 CBC tier1"/>
      <sheetName val="MS 70 CBC tier2"/>
      <sheetName val="MS 70 OCR"/>
      <sheetName val="Control Pad C"/>
      <sheetName val="Advert MS 70 OCR"/>
      <sheetName val="S1 MS 70 OCR"/>
      <sheetName val="S2 MS 70 OCR"/>
      <sheetName val="MS 70 OCR tier1"/>
      <sheetName val="MS 70 OCR tier2"/>
      <sheetName val="MS 120 CBC Green tier1"/>
      <sheetName val="MS 700 Green tier1"/>
      <sheetName val="MS1 1400 Green tier2"/>
      <sheetName val="MS2 1400 Green tier2"/>
      <sheetName val="MS3 1400 Green tier2"/>
      <sheetName val="MS 120 OCR Green tier2"/>
      <sheetName val="MS 120 CBC Green tier2"/>
      <sheetName val="MS 700 Green tier2"/>
      <sheetName val="WS 1"/>
      <sheetName val="WS 2"/>
      <sheetName val="PS 1"/>
      <sheetName val="PS 2"/>
      <sheetName val="PS 1 Disc"/>
      <sheetName val="PS 2 Disc"/>
      <sheetName val="PS250k"/>
      <sheetName val="MS 120 OCR Light"/>
      <sheetName val="MS 120 CBC Light"/>
      <sheetName val="MS 700 Light"/>
      <sheetName val="Airmail Europe"/>
      <sheetName val="Airmail Europe meter"/>
      <sheetName val="Airmail ROW1"/>
      <sheetName val="Airmail ROW1 meter"/>
      <sheetName val="Airmail ROW2"/>
      <sheetName val="Airmail ROW2 meter"/>
      <sheetName val="Sur Letters"/>
      <sheetName val="Sur PP SP"/>
      <sheetName val="dsaPrices"/>
      <sheetName val="dvOverview"/>
      <sheetName val="To Do list"/>
      <sheetName val="dvSheetlist"/>
      <sheetName val="rpCover"/>
      <sheetName val="dvHeadro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 page"/>
      <sheetName val="Summary sheet"/>
      <sheetName val="Price Change log"/>
      <sheetName val="Space Output"/>
      <sheetName val="Space Output New"/>
      <sheetName val="Space Output New Adv"/>
      <sheetName val="Headroom"/>
      <sheetName val="rpSpace"/>
      <sheetName val="rpSpace nonad"/>
      <sheetName val="rpSpace ad"/>
      <sheetName val="Space factors"/>
      <sheetName val="ALL"/>
      <sheetName val="Control pad A 0910"/>
      <sheetName val="Control pad B 0910"/>
      <sheetName val="Control Pad C"/>
      <sheetName val="Report 01"/>
      <sheetName val="Public tariffs 1,2,3,4,12,13"/>
      <sheetName val="31.PP1"/>
      <sheetName val="32.PP2"/>
      <sheetName val="33.PKS8 1"/>
      <sheetName val="34.PKS8 2"/>
      <sheetName val="5. PARCELS"/>
      <sheetName val="6. Airmail Europe"/>
      <sheetName val="7. Airmail WZ1"/>
      <sheetName val="8. Airmail WZ2"/>
      <sheetName val="9.Surface"/>
      <sheetName val="10. RS1"/>
      <sheetName val="11. RS2"/>
      <sheetName val="14. Spe Del"/>
      <sheetName val="15. CLEAN 1 OCR"/>
      <sheetName val="16. CLEAN 1 CBC"/>
      <sheetName val="17.CLEAN 2 OCR"/>
      <sheetName val="18.CLEAN 2 CBC"/>
      <sheetName val="STL"/>
      <sheetName val="19.MS1 120 OCR"/>
      <sheetName val="20.MS1 120 CBC"/>
      <sheetName val="21.MS2 120 OCR"/>
      <sheetName val="22.MS2 120 CBC"/>
      <sheetName val="98.MS3 120 OCR"/>
      <sheetName val="99.MS3 120 CBC"/>
      <sheetName val="23.MS1 700"/>
      <sheetName val="24.MS2 700"/>
      <sheetName val="29.PS1"/>
      <sheetName val="30.PS2"/>
      <sheetName val="39.MS1 70"/>
      <sheetName val="40.MS2 70"/>
      <sheetName val="41.MS3 70"/>
      <sheetName val="42. MS1 120 LLs"/>
      <sheetName val="43. MS2 120 LLs"/>
      <sheetName val="44. MS3 120 LLs"/>
      <sheetName val="26.MS1 1400"/>
      <sheetName val="27.MS2 1400"/>
      <sheetName val="38.MS3 1400"/>
      <sheetName val="37.MS3 700"/>
      <sheetName val="35. WS1"/>
      <sheetName val="36. WS2"/>
      <sheetName val="dvContracts"/>
      <sheetName val="Control_a"/>
      <sheetName val="Control_b"/>
      <sheetName val="dtVRDFuture"/>
      <sheetName val="dvVRDPivotFuture"/>
      <sheetName val="dvVRDPivotFutureVol"/>
      <sheetName val="dtVRDCurrent"/>
      <sheetName val="dvVRDPivotCurrent"/>
      <sheetName val="dvVRDPivotCurrentVol"/>
      <sheetName val="Msort"/>
      <sheetName val="Msort 70"/>
      <sheetName val="pvMsort"/>
      <sheetName val="Input Prices"/>
      <sheetName val="Press"/>
      <sheetName val="29.PS1 (new)"/>
      <sheetName val="30.PS2 (new)"/>
      <sheetName val="PressVRD"/>
      <sheetName val="dtPress"/>
      <sheetName val="DSA prices"/>
      <sheetName val="USO Pcls"/>
      <sheetName val="Spl Del"/>
      <sheetName val="PacketPost"/>
      <sheetName val="Int"/>
      <sheetName val="Index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mnUpdatePanel"/>
      <sheetName val="dvChecksVol"/>
      <sheetName val="dvChecksDis"/>
      <sheetName val="inVolbands"/>
      <sheetName val="inForecast"/>
      <sheetName val="dtForecast"/>
      <sheetName val="dvDiagnostics"/>
      <sheetName val="dvSheetList"/>
      <sheetName val="dvLinkList"/>
      <sheetName val="120 Headroom Data"/>
      <sheetName val="1400 Headroom Data"/>
      <sheetName val="WalkSort HeadRoom Data"/>
      <sheetName val="Other Mech Headroom Data"/>
      <sheetName val="Green 120 Headroom Data tier1"/>
      <sheetName val="Green 120 Headroom Data tier2"/>
      <sheetName val="Green 1400 Headroom Data tier1"/>
      <sheetName val="Green 1400 Headroom Data tier2"/>
      <sheetName val="Other Mech HR Data Green tier1"/>
      <sheetName val="Other Mech HR Data Green tier2"/>
      <sheetName val="Other Headroom Prices"/>
      <sheetName val="dvFan"/>
      <sheetName val="dvMinPrices"/>
      <sheetName val="grFan"/>
      <sheetName val="dvHeadRoom"/>
      <sheetName val="dvHeadRoom09"/>
      <sheetName val="HeadRoom Squeeze Test 2010"/>
      <sheetName val="HeadRoom Squeeze Test 2009"/>
      <sheetName val="HeadRoom differences"/>
      <sheetName val="Unit Upstream Cost08"/>
      <sheetName val="Unit Upstream Cost"/>
      <sheetName val="Unit FAC based on SC"/>
      <sheetName val="Unit LRMC based on SC"/>
      <sheetName val="Unit FAC based on ABC"/>
      <sheetName val="Unit LRMC based on ABC"/>
      <sheetName val="Contributions LRMC (2)"/>
      <sheetName val="Contributions FAC"/>
      <sheetName val="FAC report (2)"/>
      <sheetName val="LRMC report (2)"/>
      <sheetName val="Costs FAC"/>
      <sheetName val="AURs for Assessment"/>
      <sheetName val="Volumes for Assessment"/>
      <sheetName val="Config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MDT - Accenture"/>
      <sheetName val="Sales Materials"/>
      <sheetName val="MARS"/>
      <sheetName val="Table"/>
      <sheetName val="Version Control"/>
    </sheetNames>
    <sheetDataSet>
      <sheetData sheetId="0"/>
      <sheetData sheetId="1"/>
      <sheetData sheetId="2"/>
      <sheetData sheetId="3"/>
      <sheetData sheetId="4">
        <row r="2">
          <cell r="B2" t="str">
            <v>Please select an option:</v>
          </cell>
          <cell r="E2" t="str">
            <v>Please select an option:</v>
          </cell>
          <cell r="F2" t="str">
            <v>Please select an option:</v>
          </cell>
          <cell r="G2" t="str">
            <v>Please select an option:</v>
          </cell>
        </row>
        <row r="3">
          <cell r="B3" t="str">
            <v>Only Single Format - L</v>
          </cell>
          <cell r="E3" t="str">
            <v>1180-1190 RDC sites only</v>
          </cell>
          <cell r="F3" t="str">
            <v>Z21 – RP products</v>
          </cell>
          <cell r="G3" t="str">
            <v>N</v>
          </cell>
        </row>
        <row r="4">
          <cell r="B4" t="str">
            <v>Only Single Format - LL</v>
          </cell>
          <cell r="E4" t="str">
            <v>1101-1179 (excl 1178) mail centres excluding HWDC</v>
          </cell>
          <cell r="F4" t="str">
            <v>ZOBA+Z22 – RDC products</v>
          </cell>
          <cell r="G4" t="str">
            <v>P</v>
          </cell>
        </row>
        <row r="5">
          <cell r="B5" t="str">
            <v>Only Single Format - P</v>
          </cell>
          <cell r="E5" t="str">
            <v>1101-1179 (inc)</v>
          </cell>
          <cell r="F5" t="str">
            <v>Z23 – HWDC products only</v>
          </cell>
          <cell r="G5" t="str">
            <v>J</v>
          </cell>
        </row>
        <row r="6">
          <cell r="B6" t="str">
            <v>Only Single Format - SP</v>
          </cell>
          <cell r="E6" t="str">
            <v>All mail centres</v>
          </cell>
        </row>
        <row r="7">
          <cell r="B7" t="str">
            <v>Only Single Format - MP</v>
          </cell>
        </row>
        <row r="8">
          <cell r="B8" t="str">
            <v>No Format - Other</v>
          </cell>
        </row>
        <row r="9">
          <cell r="B9" t="str">
            <v>Possibly Multi Format - L LL P</v>
          </cell>
        </row>
        <row r="10">
          <cell r="B10" t="str">
            <v>Possibly Multi Format - L LL</v>
          </cell>
        </row>
        <row r="11">
          <cell r="B11" t="str">
            <v>Possibly Multi Format - L P</v>
          </cell>
        </row>
        <row r="12">
          <cell r="B12" t="str">
            <v>Possibly Multi Format - LL P</v>
          </cell>
        </row>
      </sheetData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Data Explanations"/>
      <sheetName val="Control Sheet"/>
      <sheetName val="Audit trail"/>
      <sheetName val="Sensitivities"/>
      <sheetName val="Social"/>
      <sheetName val="DM"/>
      <sheetName val="Transactional"/>
      <sheetName val="Publishing"/>
      <sheetName val="Fulfilment"/>
      <sheetName val="Wholesale Checks"/>
      <sheetName val="Template"/>
      <sheetName val="Non-ILTM Template"/>
      <sheetName val="Non-ILTM Totals"/>
      <sheetName val="Fulfilment Summary"/>
      <sheetName val="Temp Summ 2"/>
      <sheetName val="Template Summary"/>
      <sheetName val="Letters&amp;Parcels"/>
      <sheetName val="Sensitivity Output"/>
      <sheetName val="CPM"/>
      <sheetName val="LL Splits"/>
      <sheetName val="VAT Percentages"/>
      <sheetName val="Content Control Splits"/>
      <sheetName val="Bentley splits"/>
      <sheetName val="Sizes"/>
      <sheetName val="FPP Zones"/>
      <sheetName val="Delivery"/>
      <sheetName val="Vol Bands"/>
      <sheetName val="Distance"/>
      <sheetName val="New Product Adjustments"/>
      <sheetName val="Price Input"/>
      <sheetName val="Competitor Prices"/>
      <sheetName val="VAT Adjustments"/>
      <sheetName val="Zonal"/>
      <sheetName val="Model 1"/>
      <sheetName val="Model 2"/>
      <sheetName val="Elasticities"/>
      <sheetName val="Theta"/>
      <sheetName val="Sampi"/>
      <sheetName val="Elast Check 1"/>
      <sheetName val="Elast Check 2"/>
      <sheetName val="Dockets"/>
      <sheetName val="Theory Letters"/>
      <sheetName val="Theory Other"/>
      <sheetName val="Theory P+"/>
      <sheetName val="Switching Potential"/>
      <sheetName val="Switch Letters"/>
      <sheetName val="Switch Other"/>
      <sheetName val="Switch P+"/>
      <sheetName val="Volume Caps"/>
      <sheetName val="VAT Rates"/>
      <sheetName val="Relationships"/>
      <sheetName val="Functions"/>
      <sheetName val="FPP Elasticities"/>
      <sheetName val="PDM Calcs"/>
      <sheetName val="PDM Calcs 2"/>
      <sheetName val="PDM indicators"/>
      <sheetName val="Key Parameters"/>
      <sheetName val="Zonal Uplifts"/>
      <sheetName val="Data Mapping"/>
      <sheetName val="EPM Matrix"/>
      <sheetName val="Inputs"/>
      <sheetName val="RPI-X"/>
      <sheetName val="Rho"/>
      <sheetName val="EPM Counterfactuals"/>
      <sheetName val="Entrant Price Input"/>
      <sheetName val="Strategy by Zone - 1 day"/>
      <sheetName val="Strategy by Zone - 2 day"/>
      <sheetName val="Strategy by Zone - 5 day"/>
      <sheetName val="DSA Inputs"/>
      <sheetName val="Data"/>
      <sheetName val="Strategy by Area A"/>
      <sheetName val="Pre ReRun Strategy A"/>
      <sheetName val="Strategy by Area B"/>
      <sheetName val="Pre ReRun Strategy B"/>
      <sheetName val="Coverage for NBM"/>
      <sheetName val="Phasing"/>
      <sheetName val="0607 SB"/>
      <sheetName val="0708"/>
      <sheetName val="0809"/>
      <sheetName val="0910"/>
      <sheetName val="1011"/>
      <sheetName val="1112"/>
      <sheetName val="1213"/>
      <sheetName val="1314"/>
      <sheetName val="1415"/>
      <sheetName val="1516"/>
      <sheetName val="1617"/>
      <sheetName val="1718"/>
      <sheetName val="1819"/>
      <sheetName val="1920"/>
      <sheetName val="2021"/>
      <sheetName val="2122"/>
      <sheetName val="2223"/>
      <sheetName val="2324"/>
      <sheetName val="Summary"/>
      <sheetName val="Entrant Summary"/>
      <sheetName val="FPP Phasing"/>
      <sheetName val="FPP Data"/>
      <sheetName val="FPP Data Mapping"/>
      <sheetName val="FPP EPM Inputs"/>
      <sheetName val="Entrant Upstream Price Input"/>
      <sheetName val="EPM QR Inputs"/>
      <sheetName val="FPP 0809"/>
      <sheetName val="FPP 0910"/>
      <sheetName val="FPP 1011"/>
      <sheetName val="FPP 1112"/>
      <sheetName val="FPP 1213"/>
      <sheetName val="FPP 1314"/>
      <sheetName val="FPP 1415"/>
      <sheetName val="FPP 1516"/>
      <sheetName val="FPP 1617"/>
      <sheetName val="FPP 1718"/>
      <sheetName val="FPP 1819"/>
      <sheetName val="FPP 1920"/>
      <sheetName val="FPP 2021"/>
      <sheetName val="FPP 2122"/>
      <sheetName val="FPP 2223"/>
      <sheetName val="FPP 2324"/>
      <sheetName val="FPP EPM Summar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>
        <row r="8">
          <cell r="A8">
            <v>1</v>
          </cell>
        </row>
      </sheetData>
      <sheetData sheetId="16">
        <row r="65">
          <cell r="C65">
            <v>258.89999999999998</v>
          </cell>
        </row>
      </sheetData>
      <sheetData sheetId="17" refreshError="1"/>
      <sheetData sheetId="18" refreshError="1"/>
      <sheetData sheetId="19">
        <row r="2">
          <cell r="BU2" t="str">
            <v>2004/05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3">
          <cell r="G3" t="str">
            <v>Mu</v>
          </cell>
          <cell r="H3" t="str">
            <v>Sigma</v>
          </cell>
          <cell r="I3" t="str">
            <v>Min</v>
          </cell>
          <cell r="J3" t="str">
            <v>Max</v>
          </cell>
          <cell r="K3" t="str">
            <v>Price Ratio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198">
          <cell r="L198">
            <v>0</v>
          </cell>
        </row>
      </sheetData>
      <sheetData sheetId="78">
        <row r="198">
          <cell r="L198">
            <v>0</v>
          </cell>
        </row>
      </sheetData>
      <sheetData sheetId="79">
        <row r="198">
          <cell r="L198">
            <v>0</v>
          </cell>
        </row>
      </sheetData>
      <sheetData sheetId="80">
        <row r="198">
          <cell r="L198">
            <v>0</v>
          </cell>
        </row>
      </sheetData>
      <sheetData sheetId="81">
        <row r="198">
          <cell r="L198">
            <v>0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6">
          <cell r="B6" t="str">
            <v>My Hermes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Control"/>
      <sheetName val="Cockpit"/>
      <sheetName val="Costs"/>
      <sheetName val="SPACE Traffic"/>
      <sheetName val="ONS Stats"/>
      <sheetName val="Traffic Splits"/>
      <sheetName val="New SPACE 2019 Input"/>
      <sheetName val="SPACE Format Mapping"/>
      <sheetName val="Int MC Extract Inputs"/>
      <sheetName val="Misc Fee Inputs"/>
      <sheetName val="Summary Input"/>
      <sheetName val="Base Price"/>
      <sheetName val="Discount"/>
      <sheetName val="Gradient"/>
      <sheetName val="Zonal"/>
      <sheetName val="Trays"/>
      <sheetName val="All Prices T-1"/>
      <sheetName val="All Prices"/>
      <sheetName val="Avg Price Change"/>
      <sheetName val="Price Summary - STD"/>
      <sheetName val="Price Summary - PREM"/>
      <sheetName val="Paper Tables"/>
      <sheetName val="IT File - new Format"/>
      <sheetName val="1.1 Bespoke Parcels"/>
      <sheetName val="Letters (New)"/>
      <sheetName val="Letters Other Charges (New)"/>
      <sheetName val="Premium (New)"/>
      <sheetName val="Premium Other Charges (New)"/>
      <sheetName val="Parcels Pricing Formula (New)"/>
      <sheetName val="Parcels Other Charges (New)"/>
      <sheetName val="1.1 Letters PP1"/>
      <sheetName val="1.1 Letters PP2"/>
      <sheetName val="1.1 Letters Zonal"/>
      <sheetName val="1.1 Letters Regional"/>
      <sheetName val="6.1 Letters Other Charges"/>
      <sheetName val="1.1 Premium"/>
      <sheetName val="1.1 Parcels PP1"/>
      <sheetName val="1.1 Parcels PP2"/>
      <sheetName val="1.1 Parcels Zonal"/>
      <sheetName val="1.1 Parcels Regional"/>
      <sheetName val="6.1 Parcels Other Charges"/>
      <sheetName val="non-postable - new format"/>
    </sheetNames>
    <sheetDataSet>
      <sheetData sheetId="0"/>
      <sheetData sheetId="1">
        <row r="2">
          <cell r="C2" t="str">
            <v>2023/24</v>
          </cell>
        </row>
        <row r="3">
          <cell r="C3" t="str">
            <v>2022/23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Royal Mail Wholesale Prices from 3rd April 2023</v>
          </cell>
        </row>
      </sheetData>
      <sheetData sheetId="25">
        <row r="4">
          <cell r="D4" t="str">
            <v>29.58 pence</v>
          </cell>
        </row>
      </sheetData>
      <sheetData sheetId="26"/>
      <sheetData sheetId="27"/>
      <sheetData sheetId="28">
        <row r="1">
          <cell r="A1" t="str">
            <v>Royal Mail Wholesale Parcel Prices from 3rd April 2023</v>
          </cell>
        </row>
      </sheetData>
      <sheetData sheetId="29">
        <row r="1">
          <cell r="A1" t="str">
            <v>Parcels - Other Access charges - Prices from 3rd April 2023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Control"/>
      <sheetName val="Notes"/>
      <sheetName val="Cockpit"/>
      <sheetName val="Costs"/>
      <sheetName val="ONS Stats"/>
      <sheetName val="Traffic Splits"/>
      <sheetName val="New SPACE 2019 Input"/>
      <sheetName val="SPACE Traffic"/>
      <sheetName val="SPACE Format Mapping"/>
      <sheetName val="Int MC Extract Inputs"/>
      <sheetName val="Misc Fee Inputs"/>
      <sheetName val="Summary Input"/>
      <sheetName val="Base Price"/>
      <sheetName val="Discount"/>
      <sheetName val="Gradient"/>
      <sheetName val="Zonal"/>
      <sheetName val="Trays"/>
      <sheetName val="D+2 Premium"/>
      <sheetName val="All Prices T-1"/>
      <sheetName val="All Prices"/>
      <sheetName val="IT File - new Format"/>
      <sheetName val="IT File - new Format P&amp;G"/>
      <sheetName val="AVR Quality"/>
      <sheetName val="Avg Price Change"/>
      <sheetName val="Price Summary - STD"/>
      <sheetName val="Price Summary - PREM"/>
      <sheetName val="Paper Tables"/>
      <sheetName val="1.1 Bespoke Parcels"/>
      <sheetName val="Letters (New)"/>
      <sheetName val="D+2 Letters (New) (V1)"/>
      <sheetName val="D+2 Letters (New) (V2)"/>
      <sheetName val="Letters Other Charges (New)"/>
      <sheetName val="Premium (New)"/>
      <sheetName val="Premium Other Charges (New)"/>
      <sheetName val="Parcels Pricing Formula (New)"/>
      <sheetName val="Parcels Other Charges (New)"/>
      <sheetName val="non-postable - new format"/>
      <sheetName val="6.1 Letters Other Charges"/>
      <sheetName val="1.1 Letters PP1"/>
      <sheetName val="1.1 Letters PP2"/>
      <sheetName val="1.1 Letters Zonal"/>
      <sheetName val="1.1 Letters Regional"/>
      <sheetName val="1.1 Premium"/>
      <sheetName val="1.1 Parcels PP1"/>
      <sheetName val="1.1 Parcels PP2"/>
      <sheetName val="1.1 Parcels Zonal"/>
      <sheetName val="1.1 Parcels Regional"/>
      <sheetName val="6.1 Parcels Other Charges"/>
    </sheetNames>
    <sheetDataSet>
      <sheetData sheetId="0" refreshError="1"/>
      <sheetData sheetId="1" refreshError="1"/>
      <sheetData sheetId="2">
        <row r="2">
          <cell r="C2" t="str">
            <v>2025/26</v>
          </cell>
        </row>
        <row r="3">
          <cell r="C3" t="str">
            <v>2024/25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yalmail.dockethub.com/Logi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oyalmail.dockethub.com/Logi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oyalmail.dockethub.com/Logi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AA56-B62E-47BD-9515-B5E2CD9C841E}">
  <sheetPr codeName="Sheet6">
    <tabColor rgb="FF99CCFF"/>
    <pageSetUpPr fitToPage="1"/>
  </sheetPr>
  <dimension ref="A1:BE32"/>
  <sheetViews>
    <sheetView showGridLines="0" tabSelected="1" zoomScale="70" zoomScaleNormal="70" workbookViewId="0">
      <pane ySplit="9" topLeftCell="A10" activePane="bottomLeft" state="frozen"/>
      <selection activeCell="P8" sqref="P8"/>
      <selection pane="bottomLeft" activeCell="C29" sqref="C29"/>
    </sheetView>
  </sheetViews>
  <sheetFormatPr defaultRowHeight="14.5" x14ac:dyDescent="0.35"/>
  <cols>
    <col min="1" max="1" width="2.54296875" style="4" customWidth="1"/>
    <col min="2" max="2" width="55.81640625" style="4" customWidth="1"/>
    <col min="3" max="3" width="11.7265625" style="4" customWidth="1"/>
    <col min="4" max="4" width="10.54296875" style="45" customWidth="1"/>
    <col min="5" max="5" width="9.26953125" style="45" customWidth="1"/>
    <col min="6" max="7" width="9.26953125" style="5" customWidth="1"/>
    <col min="8" max="8" width="2.54296875" style="4" customWidth="1"/>
    <col min="9" max="9" width="11.7265625" style="4" customWidth="1"/>
    <col min="10" max="10" width="10.54296875" style="45" customWidth="1"/>
    <col min="11" max="11" width="9.26953125" style="45" customWidth="1"/>
    <col min="12" max="13" width="9.26953125" style="5" customWidth="1"/>
    <col min="14" max="14" width="2.54296875" customWidth="1"/>
    <col min="15" max="15" width="11.7265625" style="4" customWidth="1"/>
    <col min="16" max="17" width="9.26953125" style="45" customWidth="1"/>
    <col min="18" max="19" width="9.26953125" style="5" customWidth="1"/>
    <col min="20" max="20" width="2.54296875" style="4" customWidth="1"/>
    <col min="21" max="21" width="11.7265625" style="4" customWidth="1"/>
    <col min="22" max="23" width="9.26953125" style="45" customWidth="1"/>
    <col min="24" max="25" width="9.26953125" style="5" customWidth="1"/>
    <col min="26" max="26" width="2.54296875" style="4" customWidth="1"/>
    <col min="27" max="27" width="11.7265625" style="4" customWidth="1"/>
    <col min="28" max="29" width="9.26953125" style="45" customWidth="1"/>
    <col min="30" max="31" width="9.26953125" style="5" customWidth="1"/>
    <col min="32" max="32" width="2.54296875" style="4" customWidth="1"/>
    <col min="33" max="33" width="11.7265625" style="4" customWidth="1"/>
    <col min="34" max="35" width="9.26953125" style="45" customWidth="1"/>
    <col min="36" max="37" width="9.26953125" style="5" customWidth="1"/>
    <col min="38" max="38" width="2.54296875" customWidth="1"/>
    <col min="39" max="39" width="11.7265625" style="4" customWidth="1"/>
    <col min="40" max="41" width="9.26953125" style="45" customWidth="1"/>
    <col min="42" max="43" width="9.26953125" style="5" customWidth="1"/>
    <col min="44" max="44" width="2.54296875" style="4" customWidth="1"/>
    <col min="45" max="45" width="11.7265625" style="4" customWidth="1"/>
    <col min="46" max="46" width="10.54296875" style="45" customWidth="1"/>
    <col min="47" max="47" width="9.26953125" style="45" customWidth="1"/>
    <col min="48" max="49" width="9.26953125" style="5" customWidth="1"/>
    <col min="50" max="50" width="2.54296875" style="4" customWidth="1"/>
    <col min="51" max="51" width="11.7265625" style="4" customWidth="1"/>
    <col min="52" max="53" width="9.26953125" style="45" customWidth="1"/>
    <col min="54" max="55" width="9.26953125" style="5" customWidth="1"/>
    <col min="56" max="56" width="9.1796875" style="4" customWidth="1"/>
    <col min="57" max="57" width="41.54296875" style="157" bestFit="1" customWidth="1"/>
    <col min="58" max="247" width="8.81640625" style="4"/>
    <col min="248" max="248" width="2.54296875" style="4" customWidth="1"/>
    <col min="249" max="249" width="55.1796875" style="4" customWidth="1"/>
    <col min="250" max="250" width="11.7265625" style="4" customWidth="1"/>
    <col min="251" max="254" width="9.26953125" style="4" customWidth="1"/>
    <col min="255" max="503" width="8.81640625" style="4"/>
    <col min="504" max="504" width="2.54296875" style="4" customWidth="1"/>
    <col min="505" max="505" width="55.1796875" style="4" customWidth="1"/>
    <col min="506" max="506" width="11.7265625" style="4" customWidth="1"/>
    <col min="507" max="510" width="9.26953125" style="4" customWidth="1"/>
    <col min="511" max="759" width="8.81640625" style="4"/>
    <col min="760" max="760" width="2.54296875" style="4" customWidth="1"/>
    <col min="761" max="761" width="55.1796875" style="4" customWidth="1"/>
    <col min="762" max="762" width="11.7265625" style="4" customWidth="1"/>
    <col min="763" max="766" width="9.26953125" style="4" customWidth="1"/>
    <col min="767" max="1015" width="8.81640625" style="4"/>
    <col min="1016" max="1016" width="2.54296875" style="4" customWidth="1"/>
    <col min="1017" max="1017" width="55.1796875" style="4" customWidth="1"/>
    <col min="1018" max="1018" width="11.7265625" style="4" customWidth="1"/>
    <col min="1019" max="1022" width="9.26953125" style="4" customWidth="1"/>
    <col min="1023" max="1271" width="8.81640625" style="4"/>
    <col min="1272" max="1272" width="2.54296875" style="4" customWidth="1"/>
    <col min="1273" max="1273" width="55.1796875" style="4" customWidth="1"/>
    <col min="1274" max="1274" width="11.7265625" style="4" customWidth="1"/>
    <col min="1275" max="1278" width="9.26953125" style="4" customWidth="1"/>
    <col min="1279" max="1527" width="8.81640625" style="4"/>
    <col min="1528" max="1528" width="2.54296875" style="4" customWidth="1"/>
    <col min="1529" max="1529" width="55.1796875" style="4" customWidth="1"/>
    <col min="1530" max="1530" width="11.7265625" style="4" customWidth="1"/>
    <col min="1531" max="1534" width="9.26953125" style="4" customWidth="1"/>
    <col min="1535" max="1783" width="8.81640625" style="4"/>
    <col min="1784" max="1784" width="2.54296875" style="4" customWidth="1"/>
    <col min="1785" max="1785" width="55.1796875" style="4" customWidth="1"/>
    <col min="1786" max="1786" width="11.7265625" style="4" customWidth="1"/>
    <col min="1787" max="1790" width="9.26953125" style="4" customWidth="1"/>
    <col min="1791" max="2039" width="8.81640625" style="4"/>
    <col min="2040" max="2040" width="2.54296875" style="4" customWidth="1"/>
    <col min="2041" max="2041" width="55.1796875" style="4" customWidth="1"/>
    <col min="2042" max="2042" width="11.7265625" style="4" customWidth="1"/>
    <col min="2043" max="2046" width="9.26953125" style="4" customWidth="1"/>
    <col min="2047" max="2295" width="8.81640625" style="4"/>
    <col min="2296" max="2296" width="2.54296875" style="4" customWidth="1"/>
    <col min="2297" max="2297" width="55.1796875" style="4" customWidth="1"/>
    <col min="2298" max="2298" width="11.7265625" style="4" customWidth="1"/>
    <col min="2299" max="2302" width="9.26953125" style="4" customWidth="1"/>
    <col min="2303" max="2551" width="8.81640625" style="4"/>
    <col min="2552" max="2552" width="2.54296875" style="4" customWidth="1"/>
    <col min="2553" max="2553" width="55.1796875" style="4" customWidth="1"/>
    <col min="2554" max="2554" width="11.7265625" style="4" customWidth="1"/>
    <col min="2555" max="2558" width="9.26953125" style="4" customWidth="1"/>
    <col min="2559" max="2807" width="8.81640625" style="4"/>
    <col min="2808" max="2808" width="2.54296875" style="4" customWidth="1"/>
    <col min="2809" max="2809" width="55.1796875" style="4" customWidth="1"/>
    <col min="2810" max="2810" width="11.7265625" style="4" customWidth="1"/>
    <col min="2811" max="2814" width="9.26953125" style="4" customWidth="1"/>
    <col min="2815" max="3063" width="8.81640625" style="4"/>
    <col min="3064" max="3064" width="2.54296875" style="4" customWidth="1"/>
    <col min="3065" max="3065" width="55.1796875" style="4" customWidth="1"/>
    <col min="3066" max="3066" width="11.7265625" style="4" customWidth="1"/>
    <col min="3067" max="3070" width="9.26953125" style="4" customWidth="1"/>
    <col min="3071" max="3319" width="8.81640625" style="4"/>
    <col min="3320" max="3320" width="2.54296875" style="4" customWidth="1"/>
    <col min="3321" max="3321" width="55.1796875" style="4" customWidth="1"/>
    <col min="3322" max="3322" width="11.7265625" style="4" customWidth="1"/>
    <col min="3323" max="3326" width="9.26953125" style="4" customWidth="1"/>
    <col min="3327" max="3575" width="8.81640625" style="4"/>
    <col min="3576" max="3576" width="2.54296875" style="4" customWidth="1"/>
    <col min="3577" max="3577" width="55.1796875" style="4" customWidth="1"/>
    <col min="3578" max="3578" width="11.7265625" style="4" customWidth="1"/>
    <col min="3579" max="3582" width="9.26953125" style="4" customWidth="1"/>
    <col min="3583" max="3831" width="8.81640625" style="4"/>
    <col min="3832" max="3832" width="2.54296875" style="4" customWidth="1"/>
    <col min="3833" max="3833" width="55.1796875" style="4" customWidth="1"/>
    <col min="3834" max="3834" width="11.7265625" style="4" customWidth="1"/>
    <col min="3835" max="3838" width="9.26953125" style="4" customWidth="1"/>
    <col min="3839" max="4087" width="8.81640625" style="4"/>
    <col min="4088" max="4088" width="2.54296875" style="4" customWidth="1"/>
    <col min="4089" max="4089" width="55.1796875" style="4" customWidth="1"/>
    <col min="4090" max="4090" width="11.7265625" style="4" customWidth="1"/>
    <col min="4091" max="4094" width="9.26953125" style="4" customWidth="1"/>
    <col min="4095" max="4343" width="8.81640625" style="4"/>
    <col min="4344" max="4344" width="2.54296875" style="4" customWidth="1"/>
    <col min="4345" max="4345" width="55.1796875" style="4" customWidth="1"/>
    <col min="4346" max="4346" width="11.7265625" style="4" customWidth="1"/>
    <col min="4347" max="4350" width="9.26953125" style="4" customWidth="1"/>
    <col min="4351" max="4599" width="8.81640625" style="4"/>
    <col min="4600" max="4600" width="2.54296875" style="4" customWidth="1"/>
    <col min="4601" max="4601" width="55.1796875" style="4" customWidth="1"/>
    <col min="4602" max="4602" width="11.7265625" style="4" customWidth="1"/>
    <col min="4603" max="4606" width="9.26953125" style="4" customWidth="1"/>
    <col min="4607" max="4855" width="8.81640625" style="4"/>
    <col min="4856" max="4856" width="2.54296875" style="4" customWidth="1"/>
    <col min="4857" max="4857" width="55.1796875" style="4" customWidth="1"/>
    <col min="4858" max="4858" width="11.7265625" style="4" customWidth="1"/>
    <col min="4859" max="4862" width="9.26953125" style="4" customWidth="1"/>
    <col min="4863" max="5111" width="8.81640625" style="4"/>
    <col min="5112" max="5112" width="2.54296875" style="4" customWidth="1"/>
    <col min="5113" max="5113" width="55.1796875" style="4" customWidth="1"/>
    <col min="5114" max="5114" width="11.7265625" style="4" customWidth="1"/>
    <col min="5115" max="5118" width="9.26953125" style="4" customWidth="1"/>
    <col min="5119" max="5367" width="8.81640625" style="4"/>
    <col min="5368" max="5368" width="2.54296875" style="4" customWidth="1"/>
    <col min="5369" max="5369" width="55.1796875" style="4" customWidth="1"/>
    <col min="5370" max="5370" width="11.7265625" style="4" customWidth="1"/>
    <col min="5371" max="5374" width="9.26953125" style="4" customWidth="1"/>
    <col min="5375" max="5623" width="8.81640625" style="4"/>
    <col min="5624" max="5624" width="2.54296875" style="4" customWidth="1"/>
    <col min="5625" max="5625" width="55.1796875" style="4" customWidth="1"/>
    <col min="5626" max="5626" width="11.7265625" style="4" customWidth="1"/>
    <col min="5627" max="5630" width="9.26953125" style="4" customWidth="1"/>
    <col min="5631" max="5879" width="8.81640625" style="4"/>
    <col min="5880" max="5880" width="2.54296875" style="4" customWidth="1"/>
    <col min="5881" max="5881" width="55.1796875" style="4" customWidth="1"/>
    <col min="5882" max="5882" width="11.7265625" style="4" customWidth="1"/>
    <col min="5883" max="5886" width="9.26953125" style="4" customWidth="1"/>
    <col min="5887" max="6135" width="8.81640625" style="4"/>
    <col min="6136" max="6136" width="2.54296875" style="4" customWidth="1"/>
    <col min="6137" max="6137" width="55.1796875" style="4" customWidth="1"/>
    <col min="6138" max="6138" width="11.7265625" style="4" customWidth="1"/>
    <col min="6139" max="6142" width="9.26953125" style="4" customWidth="1"/>
    <col min="6143" max="6391" width="8.81640625" style="4"/>
    <col min="6392" max="6392" width="2.54296875" style="4" customWidth="1"/>
    <col min="6393" max="6393" width="55.1796875" style="4" customWidth="1"/>
    <col min="6394" max="6394" width="11.7265625" style="4" customWidth="1"/>
    <col min="6395" max="6398" width="9.26953125" style="4" customWidth="1"/>
    <col min="6399" max="6647" width="8.81640625" style="4"/>
    <col min="6648" max="6648" width="2.54296875" style="4" customWidth="1"/>
    <col min="6649" max="6649" width="55.1796875" style="4" customWidth="1"/>
    <col min="6650" max="6650" width="11.7265625" style="4" customWidth="1"/>
    <col min="6651" max="6654" width="9.26953125" style="4" customWidth="1"/>
    <col min="6655" max="6903" width="8.81640625" style="4"/>
    <col min="6904" max="6904" width="2.54296875" style="4" customWidth="1"/>
    <col min="6905" max="6905" width="55.1796875" style="4" customWidth="1"/>
    <col min="6906" max="6906" width="11.7265625" style="4" customWidth="1"/>
    <col min="6907" max="6910" width="9.26953125" style="4" customWidth="1"/>
    <col min="6911" max="7159" width="8.81640625" style="4"/>
    <col min="7160" max="7160" width="2.54296875" style="4" customWidth="1"/>
    <col min="7161" max="7161" width="55.1796875" style="4" customWidth="1"/>
    <col min="7162" max="7162" width="11.7265625" style="4" customWidth="1"/>
    <col min="7163" max="7166" width="9.26953125" style="4" customWidth="1"/>
    <col min="7167" max="7415" width="8.81640625" style="4"/>
    <col min="7416" max="7416" width="2.54296875" style="4" customWidth="1"/>
    <col min="7417" max="7417" width="55.1796875" style="4" customWidth="1"/>
    <col min="7418" max="7418" width="11.7265625" style="4" customWidth="1"/>
    <col min="7419" max="7422" width="9.26953125" style="4" customWidth="1"/>
    <col min="7423" max="7671" width="8.81640625" style="4"/>
    <col min="7672" max="7672" width="2.54296875" style="4" customWidth="1"/>
    <col min="7673" max="7673" width="55.1796875" style="4" customWidth="1"/>
    <col min="7674" max="7674" width="11.7265625" style="4" customWidth="1"/>
    <col min="7675" max="7678" width="9.26953125" style="4" customWidth="1"/>
    <col min="7679" max="7927" width="8.81640625" style="4"/>
    <col min="7928" max="7928" width="2.54296875" style="4" customWidth="1"/>
    <col min="7929" max="7929" width="55.1796875" style="4" customWidth="1"/>
    <col min="7930" max="7930" width="11.7265625" style="4" customWidth="1"/>
    <col min="7931" max="7934" width="9.26953125" style="4" customWidth="1"/>
    <col min="7935" max="8183" width="8.81640625" style="4"/>
    <col min="8184" max="8184" width="2.54296875" style="4" customWidth="1"/>
    <col min="8185" max="8185" width="55.1796875" style="4" customWidth="1"/>
    <col min="8186" max="8186" width="11.7265625" style="4" customWidth="1"/>
    <col min="8187" max="8190" width="9.26953125" style="4" customWidth="1"/>
    <col min="8191" max="8439" width="8.81640625" style="4"/>
    <col min="8440" max="8440" width="2.54296875" style="4" customWidth="1"/>
    <col min="8441" max="8441" width="55.1796875" style="4" customWidth="1"/>
    <col min="8442" max="8442" width="11.7265625" style="4" customWidth="1"/>
    <col min="8443" max="8446" width="9.26953125" style="4" customWidth="1"/>
    <col min="8447" max="8695" width="8.81640625" style="4"/>
    <col min="8696" max="8696" width="2.54296875" style="4" customWidth="1"/>
    <col min="8697" max="8697" width="55.1796875" style="4" customWidth="1"/>
    <col min="8698" max="8698" width="11.7265625" style="4" customWidth="1"/>
    <col min="8699" max="8702" width="9.26953125" style="4" customWidth="1"/>
    <col min="8703" max="8951" width="8.81640625" style="4"/>
    <col min="8952" max="8952" width="2.54296875" style="4" customWidth="1"/>
    <col min="8953" max="8953" width="55.1796875" style="4" customWidth="1"/>
    <col min="8954" max="8954" width="11.7265625" style="4" customWidth="1"/>
    <col min="8955" max="8958" width="9.26953125" style="4" customWidth="1"/>
    <col min="8959" max="9207" width="8.81640625" style="4"/>
    <col min="9208" max="9208" width="2.54296875" style="4" customWidth="1"/>
    <col min="9209" max="9209" width="55.1796875" style="4" customWidth="1"/>
    <col min="9210" max="9210" width="11.7265625" style="4" customWidth="1"/>
    <col min="9211" max="9214" width="9.26953125" style="4" customWidth="1"/>
    <col min="9215" max="9463" width="8.81640625" style="4"/>
    <col min="9464" max="9464" width="2.54296875" style="4" customWidth="1"/>
    <col min="9465" max="9465" width="55.1796875" style="4" customWidth="1"/>
    <col min="9466" max="9466" width="11.7265625" style="4" customWidth="1"/>
    <col min="9467" max="9470" width="9.26953125" style="4" customWidth="1"/>
    <col min="9471" max="9719" width="8.81640625" style="4"/>
    <col min="9720" max="9720" width="2.54296875" style="4" customWidth="1"/>
    <col min="9721" max="9721" width="55.1796875" style="4" customWidth="1"/>
    <col min="9722" max="9722" width="11.7265625" style="4" customWidth="1"/>
    <col min="9723" max="9726" width="9.26953125" style="4" customWidth="1"/>
    <col min="9727" max="9975" width="8.81640625" style="4"/>
    <col min="9976" max="9976" width="2.54296875" style="4" customWidth="1"/>
    <col min="9977" max="9977" width="55.1796875" style="4" customWidth="1"/>
    <col min="9978" max="9978" width="11.7265625" style="4" customWidth="1"/>
    <col min="9979" max="9982" width="9.26953125" style="4" customWidth="1"/>
    <col min="9983" max="10231" width="8.81640625" style="4"/>
    <col min="10232" max="10232" width="2.54296875" style="4" customWidth="1"/>
    <col min="10233" max="10233" width="55.1796875" style="4" customWidth="1"/>
    <col min="10234" max="10234" width="11.7265625" style="4" customWidth="1"/>
    <col min="10235" max="10238" width="9.26953125" style="4" customWidth="1"/>
    <col min="10239" max="10487" width="8.81640625" style="4"/>
    <col min="10488" max="10488" width="2.54296875" style="4" customWidth="1"/>
    <col min="10489" max="10489" width="55.1796875" style="4" customWidth="1"/>
    <col min="10490" max="10490" width="11.7265625" style="4" customWidth="1"/>
    <col min="10491" max="10494" width="9.26953125" style="4" customWidth="1"/>
    <col min="10495" max="10743" width="8.81640625" style="4"/>
    <col min="10744" max="10744" width="2.54296875" style="4" customWidth="1"/>
    <col min="10745" max="10745" width="55.1796875" style="4" customWidth="1"/>
    <col min="10746" max="10746" width="11.7265625" style="4" customWidth="1"/>
    <col min="10747" max="10750" width="9.26953125" style="4" customWidth="1"/>
    <col min="10751" max="10999" width="8.81640625" style="4"/>
    <col min="11000" max="11000" width="2.54296875" style="4" customWidth="1"/>
    <col min="11001" max="11001" width="55.1796875" style="4" customWidth="1"/>
    <col min="11002" max="11002" width="11.7265625" style="4" customWidth="1"/>
    <col min="11003" max="11006" width="9.26953125" style="4" customWidth="1"/>
    <col min="11007" max="11255" width="8.81640625" style="4"/>
    <col min="11256" max="11256" width="2.54296875" style="4" customWidth="1"/>
    <col min="11257" max="11257" width="55.1796875" style="4" customWidth="1"/>
    <col min="11258" max="11258" width="11.7265625" style="4" customWidth="1"/>
    <col min="11259" max="11262" width="9.26953125" style="4" customWidth="1"/>
    <col min="11263" max="11511" width="8.81640625" style="4"/>
    <col min="11512" max="11512" width="2.54296875" style="4" customWidth="1"/>
    <col min="11513" max="11513" width="55.1796875" style="4" customWidth="1"/>
    <col min="11514" max="11514" width="11.7265625" style="4" customWidth="1"/>
    <col min="11515" max="11518" width="9.26953125" style="4" customWidth="1"/>
    <col min="11519" max="11767" width="8.81640625" style="4"/>
    <col min="11768" max="11768" width="2.54296875" style="4" customWidth="1"/>
    <col min="11769" max="11769" width="55.1796875" style="4" customWidth="1"/>
    <col min="11770" max="11770" width="11.7265625" style="4" customWidth="1"/>
    <col min="11771" max="11774" width="9.26953125" style="4" customWidth="1"/>
    <col min="11775" max="12023" width="8.81640625" style="4"/>
    <col min="12024" max="12024" width="2.54296875" style="4" customWidth="1"/>
    <col min="12025" max="12025" width="55.1796875" style="4" customWidth="1"/>
    <col min="12026" max="12026" width="11.7265625" style="4" customWidth="1"/>
    <col min="12027" max="12030" width="9.26953125" style="4" customWidth="1"/>
    <col min="12031" max="12279" width="8.81640625" style="4"/>
    <col min="12280" max="12280" width="2.54296875" style="4" customWidth="1"/>
    <col min="12281" max="12281" width="55.1796875" style="4" customWidth="1"/>
    <col min="12282" max="12282" width="11.7265625" style="4" customWidth="1"/>
    <col min="12283" max="12286" width="9.26953125" style="4" customWidth="1"/>
    <col min="12287" max="12535" width="8.81640625" style="4"/>
    <col min="12536" max="12536" width="2.54296875" style="4" customWidth="1"/>
    <col min="12537" max="12537" width="55.1796875" style="4" customWidth="1"/>
    <col min="12538" max="12538" width="11.7265625" style="4" customWidth="1"/>
    <col min="12539" max="12542" width="9.26953125" style="4" customWidth="1"/>
    <col min="12543" max="12791" width="8.81640625" style="4"/>
    <col min="12792" max="12792" width="2.54296875" style="4" customWidth="1"/>
    <col min="12793" max="12793" width="55.1796875" style="4" customWidth="1"/>
    <col min="12794" max="12794" width="11.7265625" style="4" customWidth="1"/>
    <col min="12795" max="12798" width="9.26953125" style="4" customWidth="1"/>
    <col min="12799" max="13047" width="8.81640625" style="4"/>
    <col min="13048" max="13048" width="2.54296875" style="4" customWidth="1"/>
    <col min="13049" max="13049" width="55.1796875" style="4" customWidth="1"/>
    <col min="13050" max="13050" width="11.7265625" style="4" customWidth="1"/>
    <col min="13051" max="13054" width="9.26953125" style="4" customWidth="1"/>
    <col min="13055" max="13303" width="8.81640625" style="4"/>
    <col min="13304" max="13304" width="2.54296875" style="4" customWidth="1"/>
    <col min="13305" max="13305" width="55.1796875" style="4" customWidth="1"/>
    <col min="13306" max="13306" width="11.7265625" style="4" customWidth="1"/>
    <col min="13307" max="13310" width="9.26953125" style="4" customWidth="1"/>
    <col min="13311" max="13559" width="8.81640625" style="4"/>
    <col min="13560" max="13560" width="2.54296875" style="4" customWidth="1"/>
    <col min="13561" max="13561" width="55.1796875" style="4" customWidth="1"/>
    <col min="13562" max="13562" width="11.7265625" style="4" customWidth="1"/>
    <col min="13563" max="13566" width="9.26953125" style="4" customWidth="1"/>
    <col min="13567" max="13815" width="8.81640625" style="4"/>
    <col min="13816" max="13816" width="2.54296875" style="4" customWidth="1"/>
    <col min="13817" max="13817" width="55.1796875" style="4" customWidth="1"/>
    <col min="13818" max="13818" width="11.7265625" style="4" customWidth="1"/>
    <col min="13819" max="13822" width="9.26953125" style="4" customWidth="1"/>
    <col min="13823" max="14071" width="8.81640625" style="4"/>
    <col min="14072" max="14072" width="2.54296875" style="4" customWidth="1"/>
    <col min="14073" max="14073" width="55.1796875" style="4" customWidth="1"/>
    <col min="14074" max="14074" width="11.7265625" style="4" customWidth="1"/>
    <col min="14075" max="14078" width="9.26953125" style="4" customWidth="1"/>
    <col min="14079" max="14327" width="8.81640625" style="4"/>
    <col min="14328" max="14328" width="2.54296875" style="4" customWidth="1"/>
    <col min="14329" max="14329" width="55.1796875" style="4" customWidth="1"/>
    <col min="14330" max="14330" width="11.7265625" style="4" customWidth="1"/>
    <col min="14331" max="14334" width="9.26953125" style="4" customWidth="1"/>
    <col min="14335" max="14583" width="8.81640625" style="4"/>
    <col min="14584" max="14584" width="2.54296875" style="4" customWidth="1"/>
    <col min="14585" max="14585" width="55.1796875" style="4" customWidth="1"/>
    <col min="14586" max="14586" width="11.7265625" style="4" customWidth="1"/>
    <col min="14587" max="14590" width="9.26953125" style="4" customWidth="1"/>
    <col min="14591" max="14839" width="8.81640625" style="4"/>
    <col min="14840" max="14840" width="2.54296875" style="4" customWidth="1"/>
    <col min="14841" max="14841" width="55.1796875" style="4" customWidth="1"/>
    <col min="14842" max="14842" width="11.7265625" style="4" customWidth="1"/>
    <col min="14843" max="14846" width="9.26953125" style="4" customWidth="1"/>
    <col min="14847" max="15095" width="8.81640625" style="4"/>
    <col min="15096" max="15096" width="2.54296875" style="4" customWidth="1"/>
    <col min="15097" max="15097" width="55.1796875" style="4" customWidth="1"/>
    <col min="15098" max="15098" width="11.7265625" style="4" customWidth="1"/>
    <col min="15099" max="15102" width="9.26953125" style="4" customWidth="1"/>
    <col min="15103" max="15351" width="8.81640625" style="4"/>
    <col min="15352" max="15352" width="2.54296875" style="4" customWidth="1"/>
    <col min="15353" max="15353" width="55.1796875" style="4" customWidth="1"/>
    <col min="15354" max="15354" width="11.7265625" style="4" customWidth="1"/>
    <col min="15355" max="15358" width="9.26953125" style="4" customWidth="1"/>
    <col min="15359" max="15607" width="8.81640625" style="4"/>
    <col min="15608" max="15608" width="2.54296875" style="4" customWidth="1"/>
    <col min="15609" max="15609" width="55.1796875" style="4" customWidth="1"/>
    <col min="15610" max="15610" width="11.7265625" style="4" customWidth="1"/>
    <col min="15611" max="15614" width="9.26953125" style="4" customWidth="1"/>
    <col min="15615" max="15863" width="8.81640625" style="4"/>
    <col min="15864" max="15864" width="2.54296875" style="4" customWidth="1"/>
    <col min="15865" max="15865" width="55.1796875" style="4" customWidth="1"/>
    <col min="15866" max="15866" width="11.7265625" style="4" customWidth="1"/>
    <col min="15867" max="15870" width="9.26953125" style="4" customWidth="1"/>
    <col min="15871" max="16119" width="8.81640625" style="4"/>
    <col min="16120" max="16120" width="2.54296875" style="4" customWidth="1"/>
    <col min="16121" max="16121" width="55.1796875" style="4" customWidth="1"/>
    <col min="16122" max="16122" width="11.7265625" style="4" customWidth="1"/>
    <col min="16123" max="16126" width="9.26953125" style="4" customWidth="1"/>
    <col min="16127" max="16331" width="8.81640625" style="4"/>
    <col min="16332" max="16383" width="8.81640625" style="4" customWidth="1"/>
    <col min="16384" max="16384" width="8.81640625" style="4"/>
  </cols>
  <sheetData>
    <row r="1" spans="1:57" s="3" customFormat="1" ht="18" x14ac:dyDescent="0.4">
      <c r="A1" s="1" t="s">
        <v>95</v>
      </c>
      <c r="B1" s="1"/>
      <c r="C1" s="1"/>
      <c r="D1" s="1"/>
      <c r="E1" s="2"/>
      <c r="F1" s="2"/>
      <c r="I1" s="1"/>
      <c r="J1" s="1"/>
      <c r="K1" s="1"/>
      <c r="L1" s="2"/>
      <c r="O1" s="1"/>
      <c r="P1" s="1"/>
      <c r="Q1" s="1"/>
      <c r="R1" s="2"/>
      <c r="U1" s="1"/>
      <c r="V1" s="1"/>
      <c r="W1" s="1"/>
      <c r="X1" s="2"/>
      <c r="AA1" s="1"/>
      <c r="AB1" s="1"/>
      <c r="AC1" s="1"/>
      <c r="AD1" s="2"/>
      <c r="AG1" s="1"/>
      <c r="AH1" s="1"/>
      <c r="AI1" s="1"/>
      <c r="AJ1" s="2"/>
      <c r="AM1" s="1"/>
      <c r="AN1" s="1"/>
      <c r="AO1" s="1"/>
      <c r="AP1" s="2"/>
      <c r="AS1" s="1"/>
      <c r="AT1" s="1"/>
      <c r="AU1" s="1"/>
      <c r="AV1" s="2"/>
      <c r="AY1" s="1"/>
      <c r="AZ1" s="1"/>
      <c r="BA1" s="1"/>
      <c r="BB1" s="2"/>
    </row>
    <row r="2" spans="1:57" x14ac:dyDescent="0.35">
      <c r="D2" s="4"/>
      <c r="E2"/>
      <c r="J2" s="4"/>
      <c r="K2" s="4"/>
      <c r="P2" s="4"/>
      <c r="Q2" s="4"/>
      <c r="V2" s="4"/>
      <c r="W2" s="4"/>
      <c r="AB2" s="4"/>
      <c r="AC2" s="4"/>
      <c r="AF2"/>
      <c r="AH2" s="4"/>
      <c r="AI2" s="4"/>
      <c r="AN2" s="4"/>
      <c r="AO2" s="4"/>
      <c r="AT2" s="4"/>
      <c r="AU2" s="4"/>
      <c r="AZ2" s="4"/>
      <c r="BA2" s="4"/>
      <c r="BE2" s="4"/>
    </row>
    <row r="3" spans="1:57" x14ac:dyDescent="0.35">
      <c r="A3" s="4" t="s">
        <v>0</v>
      </c>
      <c r="D3" s="4"/>
      <c r="E3" s="4"/>
      <c r="J3" s="4"/>
      <c r="K3" s="4"/>
      <c r="M3"/>
      <c r="P3" s="4"/>
      <c r="Q3" s="4"/>
      <c r="V3" s="4"/>
      <c r="W3" s="4"/>
      <c r="AB3" s="4"/>
      <c r="AC3" s="4"/>
      <c r="AF3"/>
      <c r="AH3" s="4"/>
      <c r="AI3" s="4"/>
      <c r="AJ3"/>
      <c r="AK3"/>
      <c r="AM3"/>
      <c r="AN3" s="4"/>
      <c r="AO3" s="4"/>
      <c r="AT3" s="4"/>
      <c r="AU3" s="4"/>
      <c r="AZ3" s="4"/>
      <c r="BA3" s="4"/>
      <c r="BE3" s="4"/>
    </row>
    <row r="4" spans="1:57" x14ac:dyDescent="0.35">
      <c r="A4" s="4" t="s">
        <v>1</v>
      </c>
      <c r="D4" s="4"/>
      <c r="E4" s="4"/>
      <c r="J4" s="4"/>
      <c r="K4" s="4"/>
      <c r="M4"/>
      <c r="P4" s="4"/>
      <c r="Q4" s="4"/>
      <c r="V4" s="4"/>
      <c r="W4" s="4"/>
      <c r="AB4" s="4"/>
      <c r="AC4" s="4"/>
      <c r="AF4"/>
      <c r="AH4" s="4"/>
      <c r="AI4" s="4"/>
      <c r="AJ4"/>
      <c r="AK4"/>
      <c r="AM4"/>
      <c r="AN4" s="4"/>
      <c r="AO4" s="4"/>
      <c r="AT4" s="4"/>
      <c r="AU4" s="4"/>
      <c r="AZ4" s="4"/>
      <c r="BA4" s="4"/>
      <c r="BE4" s="4"/>
    </row>
    <row r="5" spans="1:57" x14ac:dyDescent="0.35">
      <c r="D5" s="6"/>
      <c r="E5" s="4"/>
      <c r="J5" s="4"/>
      <c r="K5" s="4"/>
      <c r="P5" s="4"/>
      <c r="Q5" s="4"/>
      <c r="V5" s="4"/>
      <c r="W5" s="4"/>
      <c r="AB5" s="4"/>
      <c r="AC5" s="4"/>
      <c r="AF5"/>
      <c r="AH5" s="4"/>
      <c r="AI5" s="4"/>
      <c r="AN5" s="4"/>
      <c r="AO5" s="4"/>
      <c r="AT5" s="4"/>
      <c r="AU5" s="4"/>
      <c r="AZ5" s="4"/>
      <c r="BA5" s="4"/>
      <c r="BE5" s="4"/>
    </row>
    <row r="6" spans="1:57" s="7" customFormat="1" x14ac:dyDescent="0.35">
      <c r="B6" s="8" t="s">
        <v>2</v>
      </c>
      <c r="C6"/>
      <c r="D6" s="53"/>
      <c r="E6" s="9"/>
      <c r="F6" s="10"/>
      <c r="G6" s="10"/>
      <c r="J6" s="53"/>
      <c r="K6" s="8"/>
      <c r="L6" s="10"/>
      <c r="M6" s="10"/>
      <c r="N6"/>
      <c r="P6" s="11"/>
      <c r="Q6" s="8"/>
      <c r="R6" s="10"/>
      <c r="S6" s="10"/>
      <c r="V6" s="11"/>
      <c r="W6" s="8"/>
      <c r="X6" s="10"/>
      <c r="Y6" s="10"/>
      <c r="AB6" s="11"/>
      <c r="AC6" s="8"/>
      <c r="AD6" s="10"/>
      <c r="AE6" s="10"/>
      <c r="AF6"/>
      <c r="AH6" s="11"/>
      <c r="AI6" s="8"/>
      <c r="AJ6" s="10"/>
      <c r="AK6" s="10"/>
      <c r="AL6"/>
      <c r="AN6" s="11"/>
      <c r="AO6" s="8"/>
      <c r="AP6" s="10"/>
      <c r="AQ6" s="10"/>
      <c r="AT6" s="11"/>
      <c r="AU6" s="8"/>
      <c r="AV6" s="10"/>
      <c r="AW6" s="10"/>
      <c r="AZ6" s="11"/>
      <c r="BA6" s="8"/>
      <c r="BB6" s="10"/>
      <c r="BC6" s="10"/>
    </row>
    <row r="7" spans="1:57" s="7" customFormat="1" x14ac:dyDescent="0.35">
      <c r="B7" s="8"/>
      <c r="C7"/>
      <c r="D7" s="11"/>
      <c r="F7" s="10"/>
      <c r="G7" s="10"/>
      <c r="J7" s="11"/>
      <c r="K7" s="8"/>
      <c r="L7" s="10"/>
      <c r="M7" s="10"/>
      <c r="N7"/>
      <c r="P7" s="11"/>
      <c r="Q7" s="8"/>
      <c r="R7" s="10"/>
      <c r="S7" s="10"/>
      <c r="V7" s="11"/>
      <c r="W7" s="8"/>
      <c r="X7" s="10"/>
      <c r="Y7" s="10"/>
      <c r="AB7" s="11"/>
      <c r="AC7" s="8"/>
      <c r="AD7" s="10"/>
      <c r="AE7" s="10"/>
      <c r="AF7"/>
      <c r="AH7" s="11"/>
      <c r="AI7" s="8"/>
      <c r="AJ7" s="10"/>
      <c r="AK7" s="10"/>
      <c r="AL7"/>
      <c r="AN7" s="11"/>
      <c r="AO7" s="8"/>
      <c r="AP7" s="10"/>
      <c r="AQ7" s="10"/>
      <c r="AT7" s="11"/>
      <c r="AU7" s="8"/>
      <c r="AV7" s="10"/>
      <c r="AW7" s="10"/>
      <c r="AZ7" s="11"/>
      <c r="BA7" s="8"/>
      <c r="BB7" s="10"/>
      <c r="BC7" s="10"/>
    </row>
    <row r="8" spans="1:57" x14ac:dyDescent="0.35">
      <c r="B8"/>
      <c r="C8" s="172" t="s">
        <v>3</v>
      </c>
      <c r="D8" s="172"/>
      <c r="E8" s="172"/>
      <c r="F8" s="172"/>
      <c r="G8" s="173"/>
      <c r="I8" s="169" t="s">
        <v>4</v>
      </c>
      <c r="J8" s="170"/>
      <c r="K8" s="170"/>
      <c r="L8" s="170"/>
      <c r="M8" s="171"/>
      <c r="O8" s="174" t="s">
        <v>5</v>
      </c>
      <c r="P8" s="175"/>
      <c r="Q8" s="175"/>
      <c r="R8" s="175"/>
      <c r="S8" s="176"/>
      <c r="U8" s="163" t="s">
        <v>6</v>
      </c>
      <c r="V8" s="164"/>
      <c r="W8" s="164"/>
      <c r="X8" s="164"/>
      <c r="Y8" s="165"/>
      <c r="AA8" s="166" t="s">
        <v>7</v>
      </c>
      <c r="AB8" s="167"/>
      <c r="AC8" s="167"/>
      <c r="AD8" s="167"/>
      <c r="AE8" s="168"/>
      <c r="AG8" s="169" t="s">
        <v>8</v>
      </c>
      <c r="AH8" s="170"/>
      <c r="AI8" s="170"/>
      <c r="AJ8" s="170"/>
      <c r="AK8" s="171"/>
      <c r="AM8" s="174" t="s">
        <v>9</v>
      </c>
      <c r="AN8" s="175"/>
      <c r="AO8" s="175"/>
      <c r="AP8" s="175"/>
      <c r="AQ8" s="176"/>
      <c r="AS8" s="163" t="s">
        <v>10</v>
      </c>
      <c r="AT8" s="164"/>
      <c r="AU8" s="164"/>
      <c r="AV8" s="164"/>
      <c r="AW8" s="165"/>
      <c r="AY8" s="166" t="s">
        <v>7</v>
      </c>
      <c r="AZ8" s="167"/>
      <c r="BA8" s="167"/>
      <c r="BB8" s="167"/>
      <c r="BC8" s="168"/>
    </row>
    <row r="9" spans="1:57" s="12" customFormat="1" x14ac:dyDescent="0.35">
      <c r="B9" s="13" t="s">
        <v>11</v>
      </c>
      <c r="C9" s="13" t="s">
        <v>12</v>
      </c>
      <c r="D9" s="14" t="s">
        <v>13</v>
      </c>
      <c r="E9" s="15" t="s">
        <v>14</v>
      </c>
      <c r="F9" s="16" t="s">
        <v>15</v>
      </c>
      <c r="G9" s="17" t="s">
        <v>16</v>
      </c>
      <c r="I9" s="13" t="s">
        <v>12</v>
      </c>
      <c r="J9" s="14" t="s">
        <v>13</v>
      </c>
      <c r="K9" s="15" t="s">
        <v>14</v>
      </c>
      <c r="L9" s="16" t="s">
        <v>15</v>
      </c>
      <c r="M9" s="17" t="s">
        <v>16</v>
      </c>
      <c r="N9" s="158"/>
      <c r="O9" s="13" t="s">
        <v>12</v>
      </c>
      <c r="P9" s="14" t="s">
        <v>13</v>
      </c>
      <c r="Q9" s="15" t="s">
        <v>14</v>
      </c>
      <c r="R9" s="16" t="s">
        <v>15</v>
      </c>
      <c r="S9" s="17" t="s">
        <v>16</v>
      </c>
      <c r="U9" s="13" t="s">
        <v>12</v>
      </c>
      <c r="V9" s="14" t="s">
        <v>13</v>
      </c>
      <c r="W9" s="15" t="s">
        <v>14</v>
      </c>
      <c r="X9" s="16" t="s">
        <v>15</v>
      </c>
      <c r="Y9" s="17" t="s">
        <v>16</v>
      </c>
      <c r="AA9" s="13" t="s">
        <v>12</v>
      </c>
      <c r="AB9" s="14" t="s">
        <v>13</v>
      </c>
      <c r="AC9" s="15" t="s">
        <v>14</v>
      </c>
      <c r="AD9" s="16" t="s">
        <v>15</v>
      </c>
      <c r="AE9" s="17" t="s">
        <v>16</v>
      </c>
      <c r="AG9" s="13" t="s">
        <v>12</v>
      </c>
      <c r="AH9" s="14" t="s">
        <v>13</v>
      </c>
      <c r="AI9" s="15" t="s">
        <v>14</v>
      </c>
      <c r="AJ9" s="16" t="s">
        <v>15</v>
      </c>
      <c r="AK9" s="17" t="s">
        <v>16</v>
      </c>
      <c r="AL9" s="158"/>
      <c r="AM9" s="13" t="s">
        <v>12</v>
      </c>
      <c r="AN9" s="14" t="s">
        <v>13</v>
      </c>
      <c r="AO9" s="15" t="s">
        <v>14</v>
      </c>
      <c r="AP9" s="16" t="s">
        <v>15</v>
      </c>
      <c r="AQ9" s="17" t="s">
        <v>16</v>
      </c>
      <c r="AS9" s="13" t="s">
        <v>12</v>
      </c>
      <c r="AT9" s="14" t="s">
        <v>13</v>
      </c>
      <c r="AU9" s="15" t="s">
        <v>14</v>
      </c>
      <c r="AV9" s="16" t="s">
        <v>15</v>
      </c>
      <c r="AW9" s="17" t="s">
        <v>16</v>
      </c>
      <c r="AY9" s="13" t="s">
        <v>12</v>
      </c>
      <c r="AZ9" s="14" t="s">
        <v>13</v>
      </c>
      <c r="BA9" s="15" t="s">
        <v>14</v>
      </c>
      <c r="BB9" s="16" t="s">
        <v>15</v>
      </c>
      <c r="BC9" s="17" t="s">
        <v>16</v>
      </c>
      <c r="BE9" s="159"/>
    </row>
    <row r="10" spans="1:57" x14ac:dyDescent="0.35">
      <c r="B10" s="30"/>
      <c r="C10" s="30"/>
      <c r="D10" s="31"/>
      <c r="E10" s="36"/>
      <c r="F10" s="32"/>
      <c r="G10" s="37"/>
      <c r="J10" s="33"/>
      <c r="K10" s="38"/>
      <c r="L10" s="34"/>
      <c r="M10" s="34"/>
      <c r="P10" s="33"/>
      <c r="Q10" s="38"/>
      <c r="R10" s="34"/>
      <c r="S10" s="34"/>
      <c r="V10" s="33"/>
      <c r="W10" s="38"/>
      <c r="X10" s="34"/>
      <c r="Y10" s="34"/>
      <c r="AB10" s="39"/>
      <c r="AC10" s="38"/>
      <c r="AD10" s="34"/>
      <c r="AE10" s="34"/>
      <c r="AH10" s="39"/>
      <c r="AI10" s="39"/>
      <c r="AJ10" s="34"/>
      <c r="AK10" s="34"/>
      <c r="AN10" s="40"/>
      <c r="AO10" s="39"/>
      <c r="AP10" s="34"/>
      <c r="AQ10" s="34"/>
      <c r="AT10" s="39"/>
      <c r="AU10" s="39"/>
      <c r="AV10" s="41"/>
      <c r="AW10" s="34"/>
      <c r="AZ10" s="33"/>
      <c r="BA10" s="38"/>
      <c r="BB10" s="34"/>
      <c r="BC10" s="34"/>
    </row>
    <row r="11" spans="1:57" x14ac:dyDescent="0.35">
      <c r="B11" s="180" t="s">
        <v>90</v>
      </c>
      <c r="C11" s="181"/>
      <c r="D11" s="181"/>
      <c r="E11" s="181"/>
      <c r="F11" s="181"/>
      <c r="G11" s="182"/>
      <c r="J11" s="4"/>
      <c r="K11" s="30"/>
      <c r="L11" s="4"/>
      <c r="M11" s="4"/>
      <c r="P11" s="4"/>
      <c r="Q11" s="30"/>
      <c r="R11" s="4"/>
      <c r="S11" s="4"/>
      <c r="V11" s="4"/>
      <c r="W11" s="30"/>
      <c r="X11" s="4"/>
      <c r="Y11" s="4"/>
      <c r="AB11" s="4"/>
      <c r="AC11" s="30"/>
      <c r="AD11" s="4"/>
      <c r="AE11" s="4"/>
      <c r="AH11" s="4"/>
      <c r="AI11" s="4"/>
      <c r="AJ11" s="4"/>
      <c r="AK11" s="4"/>
      <c r="AN11" s="30"/>
      <c r="AO11" s="4"/>
      <c r="AP11" s="4"/>
      <c r="AQ11" s="4"/>
      <c r="AT11" s="4"/>
      <c r="AU11" s="4"/>
      <c r="AV11" s="4"/>
      <c r="AW11" s="4"/>
      <c r="AZ11" s="4"/>
      <c r="BA11" s="30"/>
      <c r="BB11" s="4"/>
      <c r="BC11" s="4"/>
    </row>
    <row r="12" spans="1:57" x14ac:dyDescent="0.35">
      <c r="B12" s="18" t="s">
        <v>91</v>
      </c>
      <c r="C12" s="18" t="s">
        <v>17</v>
      </c>
      <c r="D12" s="19">
        <v>46.5</v>
      </c>
      <c r="E12" s="20"/>
      <c r="F12" s="21"/>
      <c r="G12" s="22"/>
      <c r="I12" s="18" t="s">
        <v>17</v>
      </c>
      <c r="J12" s="19">
        <v>44.033000000000001</v>
      </c>
      <c r="K12" s="162"/>
      <c r="L12" s="43"/>
      <c r="M12" s="44"/>
      <c r="O12" s="18" t="s">
        <v>17</v>
      </c>
      <c r="P12" s="19">
        <v>45.585999999999999</v>
      </c>
      <c r="Q12" s="162"/>
      <c r="R12" s="43"/>
      <c r="S12" s="44"/>
      <c r="U12" s="18" t="s">
        <v>17</v>
      </c>
      <c r="V12" s="19">
        <v>49.951000000000001</v>
      </c>
      <c r="W12" s="162"/>
      <c r="X12" s="43"/>
      <c r="Y12" s="44"/>
      <c r="AA12" s="18" t="s">
        <v>17</v>
      </c>
      <c r="AB12" s="19">
        <v>50.537999999999997</v>
      </c>
      <c r="AC12" s="162"/>
      <c r="AD12" s="43"/>
      <c r="AE12" s="44"/>
      <c r="AG12" s="18" t="s">
        <v>17</v>
      </c>
      <c r="AH12" s="19">
        <v>45.692999999999998</v>
      </c>
      <c r="AI12" s="42"/>
      <c r="AJ12" s="43"/>
      <c r="AK12" s="44"/>
      <c r="AM12" s="18" t="s">
        <v>17</v>
      </c>
      <c r="AN12" s="19">
        <v>46.18</v>
      </c>
      <c r="AO12" s="42"/>
      <c r="AP12" s="43"/>
      <c r="AQ12" s="44"/>
      <c r="AS12" s="18" t="s">
        <v>17</v>
      </c>
      <c r="AT12" s="19">
        <v>47.29</v>
      </c>
      <c r="AU12" s="42"/>
      <c r="AV12" s="43"/>
      <c r="AW12" s="44"/>
      <c r="AY12" s="18" t="s">
        <v>17</v>
      </c>
      <c r="AZ12" s="19">
        <v>50.537999999999997</v>
      </c>
      <c r="BA12" s="42"/>
      <c r="BB12" s="43"/>
      <c r="BC12" s="44"/>
      <c r="BE12" s="160"/>
    </row>
    <row r="13" spans="1:57" x14ac:dyDescent="0.35">
      <c r="B13" s="23" t="s">
        <v>91</v>
      </c>
      <c r="C13" s="23" t="s">
        <v>18</v>
      </c>
      <c r="D13" s="24">
        <v>60.024000000000001</v>
      </c>
      <c r="E13" s="35"/>
      <c r="F13" s="21"/>
      <c r="G13" s="22"/>
      <c r="I13" s="23" t="s">
        <v>18</v>
      </c>
      <c r="J13" s="24">
        <v>56.84</v>
      </c>
      <c r="K13" s="20"/>
      <c r="L13" s="21"/>
      <c r="M13" s="22"/>
      <c r="O13" s="23" t="s">
        <v>18</v>
      </c>
      <c r="P13" s="24">
        <v>58.844000000000001</v>
      </c>
      <c r="Q13" s="20"/>
      <c r="R13" s="21"/>
      <c r="S13" s="22"/>
      <c r="U13" s="23" t="s">
        <v>18</v>
      </c>
      <c r="V13" s="24">
        <v>64.477999999999994</v>
      </c>
      <c r="W13" s="20"/>
      <c r="X13" s="21"/>
      <c r="Y13" s="22"/>
      <c r="AA13" s="23" t="s">
        <v>18</v>
      </c>
      <c r="AB13" s="24">
        <v>65.236000000000004</v>
      </c>
      <c r="AC13" s="20"/>
      <c r="AD13" s="21"/>
      <c r="AE13" s="22"/>
      <c r="AG13" s="23" t="s">
        <v>18</v>
      </c>
      <c r="AH13" s="24">
        <v>58.982999999999997</v>
      </c>
      <c r="AI13" s="20"/>
      <c r="AJ13" s="21"/>
      <c r="AK13" s="22"/>
      <c r="AM13" s="23" t="s">
        <v>18</v>
      </c>
      <c r="AN13" s="24">
        <v>59.610999999999997</v>
      </c>
      <c r="AO13" s="20"/>
      <c r="AP13" s="21"/>
      <c r="AQ13" s="22"/>
      <c r="AS13" s="23" t="s">
        <v>18</v>
      </c>
      <c r="AT13" s="24">
        <v>61.043999999999997</v>
      </c>
      <c r="AU13" s="20"/>
      <c r="AV13" s="21"/>
      <c r="AW13" s="22"/>
      <c r="AY13" s="23" t="s">
        <v>18</v>
      </c>
      <c r="AZ13" s="24">
        <v>65.236000000000004</v>
      </c>
      <c r="BA13" s="20"/>
      <c r="BB13" s="21"/>
      <c r="BC13" s="22"/>
      <c r="BE13" s="160"/>
    </row>
    <row r="14" spans="1:57" x14ac:dyDescent="0.35">
      <c r="B14" s="25" t="s">
        <v>91</v>
      </c>
      <c r="C14" s="25" t="s">
        <v>19</v>
      </c>
      <c r="D14" s="26"/>
      <c r="E14" s="27">
        <v>100</v>
      </c>
      <c r="F14" s="28">
        <v>0.12640000000000001</v>
      </c>
      <c r="G14" s="29">
        <v>41.102800000000002</v>
      </c>
      <c r="I14" s="25" t="s">
        <v>19</v>
      </c>
      <c r="J14" s="26"/>
      <c r="K14" s="27">
        <v>100</v>
      </c>
      <c r="L14" s="28">
        <v>0.1197</v>
      </c>
      <c r="M14" s="29">
        <v>38.921599999999998</v>
      </c>
      <c r="O14" s="25" t="s">
        <v>19</v>
      </c>
      <c r="P14" s="26"/>
      <c r="Q14" s="27">
        <v>100</v>
      </c>
      <c r="R14" s="28">
        <v>0.1239</v>
      </c>
      <c r="S14" s="29">
        <v>40.2971</v>
      </c>
      <c r="U14" s="25" t="s">
        <v>19</v>
      </c>
      <c r="V14" s="26"/>
      <c r="W14" s="27">
        <v>100</v>
      </c>
      <c r="X14" s="28">
        <v>0.1358</v>
      </c>
      <c r="Y14" s="29">
        <v>44.149900000000002</v>
      </c>
      <c r="AA14" s="25" t="s">
        <v>19</v>
      </c>
      <c r="AB14" s="26"/>
      <c r="AC14" s="27">
        <v>100</v>
      </c>
      <c r="AD14" s="28">
        <v>0.13739999999999999</v>
      </c>
      <c r="AE14" s="29">
        <v>44.668500000000002</v>
      </c>
      <c r="AG14" s="25" t="s">
        <v>19</v>
      </c>
      <c r="AH14" s="26"/>
      <c r="AI14" s="27">
        <v>100</v>
      </c>
      <c r="AJ14" s="28">
        <v>0.1242</v>
      </c>
      <c r="AK14" s="29">
        <v>40.390599999999999</v>
      </c>
      <c r="AM14" s="25" t="s">
        <v>19</v>
      </c>
      <c r="AN14" s="26"/>
      <c r="AO14" s="27">
        <v>100</v>
      </c>
      <c r="AP14" s="28">
        <v>0.1255</v>
      </c>
      <c r="AQ14" s="29">
        <v>40.824599999999997</v>
      </c>
      <c r="AS14" s="25" t="s">
        <v>19</v>
      </c>
      <c r="AT14" s="26"/>
      <c r="AU14" s="27">
        <v>100</v>
      </c>
      <c r="AV14" s="28">
        <v>0.1285</v>
      </c>
      <c r="AW14" s="29">
        <v>41.808199999999999</v>
      </c>
      <c r="AY14" s="25" t="s">
        <v>19</v>
      </c>
      <c r="AZ14" s="26"/>
      <c r="BA14" s="27">
        <v>100</v>
      </c>
      <c r="BB14" s="28">
        <v>0.13739999999999999</v>
      </c>
      <c r="BC14" s="29">
        <v>44.668500000000002</v>
      </c>
      <c r="BE14" s="160"/>
    </row>
    <row r="15" spans="1:57" x14ac:dyDescent="0.35">
      <c r="B15" s="18" t="s">
        <v>92</v>
      </c>
      <c r="C15" s="18" t="s">
        <v>17</v>
      </c>
      <c r="D15" s="19">
        <v>57.512</v>
      </c>
      <c r="E15" s="20"/>
      <c r="F15" s="21"/>
      <c r="G15" s="22"/>
      <c r="I15" s="18" t="s">
        <v>17</v>
      </c>
      <c r="J15" s="19">
        <v>54.460999999999999</v>
      </c>
      <c r="K15" s="20"/>
      <c r="L15" s="21"/>
      <c r="M15" s="22"/>
      <c r="O15" s="18" t="s">
        <v>17</v>
      </c>
      <c r="P15" s="19">
        <v>56.381999999999998</v>
      </c>
      <c r="Q15" s="20"/>
      <c r="R15" s="21"/>
      <c r="S15" s="22"/>
      <c r="U15" s="18" t="s">
        <v>17</v>
      </c>
      <c r="V15" s="19">
        <v>61.78</v>
      </c>
      <c r="W15" s="20"/>
      <c r="X15" s="21"/>
      <c r="Y15" s="22"/>
      <c r="AA15" s="18" t="s">
        <v>17</v>
      </c>
      <c r="AB15" s="19">
        <v>62.506</v>
      </c>
      <c r="AC15" s="20"/>
      <c r="AD15" s="21"/>
      <c r="AE15" s="22"/>
      <c r="AG15" s="18" t="s">
        <v>17</v>
      </c>
      <c r="AH15" s="19">
        <v>56.514000000000003</v>
      </c>
      <c r="AI15" s="20"/>
      <c r="AJ15" s="21"/>
      <c r="AK15" s="22"/>
      <c r="AM15" s="18" t="s">
        <v>17</v>
      </c>
      <c r="AN15" s="19">
        <v>57.116</v>
      </c>
      <c r="AO15" s="20"/>
      <c r="AP15" s="21"/>
      <c r="AQ15" s="22"/>
      <c r="AS15" s="18" t="s">
        <v>17</v>
      </c>
      <c r="AT15" s="19">
        <v>58.488999999999997</v>
      </c>
      <c r="AU15" s="20"/>
      <c r="AV15" s="21"/>
      <c r="AW15" s="22"/>
      <c r="AY15" s="18" t="s">
        <v>17</v>
      </c>
      <c r="AZ15" s="19">
        <v>62.506</v>
      </c>
      <c r="BA15" s="20"/>
      <c r="BB15" s="21"/>
      <c r="BC15" s="22"/>
      <c r="BE15" s="160"/>
    </row>
    <row r="16" spans="1:57" x14ac:dyDescent="0.35">
      <c r="B16" s="23" t="s">
        <v>92</v>
      </c>
      <c r="C16" s="23" t="s">
        <v>18</v>
      </c>
      <c r="D16" s="24">
        <v>74.039000000000001</v>
      </c>
      <c r="E16" s="35"/>
      <c r="F16" s="21"/>
      <c r="G16" s="22"/>
      <c r="I16" s="23" t="s">
        <v>18</v>
      </c>
      <c r="J16" s="24">
        <v>70.111000000000004</v>
      </c>
      <c r="K16" s="20"/>
      <c r="L16" s="21"/>
      <c r="M16" s="22"/>
      <c r="O16" s="23" t="s">
        <v>18</v>
      </c>
      <c r="P16" s="24">
        <v>72.584000000000003</v>
      </c>
      <c r="Q16" s="20"/>
      <c r="R16" s="21"/>
      <c r="S16" s="22"/>
      <c r="U16" s="23" t="s">
        <v>18</v>
      </c>
      <c r="V16" s="24">
        <v>79.533000000000001</v>
      </c>
      <c r="W16" s="20"/>
      <c r="X16" s="21"/>
      <c r="Y16" s="22"/>
      <c r="AA16" s="23" t="s">
        <v>18</v>
      </c>
      <c r="AB16" s="24">
        <v>80.468000000000004</v>
      </c>
      <c r="AC16" s="20"/>
      <c r="AD16" s="21"/>
      <c r="AE16" s="22"/>
      <c r="AG16" s="23" t="s">
        <v>18</v>
      </c>
      <c r="AH16" s="24">
        <v>72.754000000000005</v>
      </c>
      <c r="AI16" s="20"/>
      <c r="AJ16" s="21"/>
      <c r="AK16" s="22"/>
      <c r="AM16" s="23" t="s">
        <v>18</v>
      </c>
      <c r="AN16" s="24">
        <v>73.53</v>
      </c>
      <c r="AO16" s="20"/>
      <c r="AP16" s="21"/>
      <c r="AQ16" s="22"/>
      <c r="AS16" s="23" t="s">
        <v>18</v>
      </c>
      <c r="AT16" s="24">
        <v>75.296999999999997</v>
      </c>
      <c r="AU16" s="20"/>
      <c r="AV16" s="21"/>
      <c r="AW16" s="22"/>
      <c r="AY16" s="23" t="s">
        <v>18</v>
      </c>
      <c r="AZ16" s="24">
        <v>80.468000000000004</v>
      </c>
      <c r="BA16" s="20"/>
      <c r="BB16" s="21"/>
      <c r="BC16" s="22"/>
      <c r="BE16" s="160"/>
    </row>
    <row r="17" spans="2:57" x14ac:dyDescent="0.35">
      <c r="B17" s="25" t="s">
        <v>92</v>
      </c>
      <c r="C17" s="25" t="s">
        <v>19</v>
      </c>
      <c r="D17" s="26"/>
      <c r="E17" s="27">
        <v>100</v>
      </c>
      <c r="F17" s="28">
        <v>0.13270000000000001</v>
      </c>
      <c r="G17" s="29">
        <v>54.188899999999997</v>
      </c>
      <c r="I17" s="25" t="s">
        <v>19</v>
      </c>
      <c r="J17" s="26"/>
      <c r="K17" s="27">
        <v>100</v>
      </c>
      <c r="L17" s="28">
        <v>0.12570000000000001</v>
      </c>
      <c r="M17" s="29">
        <v>51.308399999999999</v>
      </c>
      <c r="O17" s="25" t="s">
        <v>19</v>
      </c>
      <c r="P17" s="26"/>
      <c r="Q17" s="27">
        <v>100</v>
      </c>
      <c r="R17" s="28">
        <v>0.13009999999999999</v>
      </c>
      <c r="S17" s="29">
        <v>53.122500000000002</v>
      </c>
      <c r="U17" s="25" t="s">
        <v>19</v>
      </c>
      <c r="V17" s="26"/>
      <c r="W17" s="27">
        <v>100</v>
      </c>
      <c r="X17" s="28">
        <v>0.14249999999999999</v>
      </c>
      <c r="Y17" s="29">
        <v>58.217399999999998</v>
      </c>
      <c r="AA17" s="25" t="s">
        <v>19</v>
      </c>
      <c r="AB17" s="26"/>
      <c r="AC17" s="27">
        <v>100</v>
      </c>
      <c r="AD17" s="28">
        <v>0.14419999999999999</v>
      </c>
      <c r="AE17" s="29">
        <v>58.898099999999999</v>
      </c>
      <c r="AG17" s="25" t="s">
        <v>19</v>
      </c>
      <c r="AH17" s="26"/>
      <c r="AI17" s="27">
        <v>100</v>
      </c>
      <c r="AJ17" s="28">
        <v>0.13039999999999999</v>
      </c>
      <c r="AK17" s="29">
        <v>53.2483</v>
      </c>
      <c r="AM17" s="25" t="s">
        <v>19</v>
      </c>
      <c r="AN17" s="26"/>
      <c r="AO17" s="27">
        <v>100</v>
      </c>
      <c r="AP17" s="28">
        <v>0.1318</v>
      </c>
      <c r="AQ17" s="29">
        <v>53.8142</v>
      </c>
      <c r="AS17" s="25" t="s">
        <v>19</v>
      </c>
      <c r="AT17" s="26"/>
      <c r="AU17" s="27">
        <v>100</v>
      </c>
      <c r="AV17" s="28">
        <v>0.13500000000000001</v>
      </c>
      <c r="AW17" s="29">
        <v>55.102600000000002</v>
      </c>
      <c r="AY17" s="25" t="s">
        <v>19</v>
      </c>
      <c r="AZ17" s="26"/>
      <c r="BA17" s="27">
        <v>100</v>
      </c>
      <c r="BB17" s="28">
        <v>0.14419999999999999</v>
      </c>
      <c r="BC17" s="29">
        <v>58.898099999999999</v>
      </c>
      <c r="BE17" s="160"/>
    </row>
    <row r="19" spans="2:57" x14ac:dyDescent="0.35">
      <c r="B19" s="177" t="s">
        <v>93</v>
      </c>
      <c r="C19" s="178"/>
      <c r="D19" s="178"/>
      <c r="E19" s="178"/>
      <c r="F19" s="178"/>
      <c r="G19" s="179"/>
    </row>
    <row r="20" spans="2:57" x14ac:dyDescent="0.35">
      <c r="B20" s="18" t="s">
        <v>94</v>
      </c>
      <c r="C20" s="18" t="s">
        <v>17</v>
      </c>
      <c r="D20" s="19">
        <v>66.5</v>
      </c>
      <c r="E20" s="20"/>
      <c r="F20" s="21"/>
      <c r="G20" s="22"/>
      <c r="I20" s="18" t="s">
        <v>17</v>
      </c>
      <c r="J20" s="19">
        <v>62.972068504389973</v>
      </c>
      <c r="K20" s="162"/>
      <c r="L20" s="43"/>
      <c r="M20" s="44"/>
      <c r="O20" s="18" t="s">
        <v>17</v>
      </c>
      <c r="P20" s="19">
        <v>65.192869051976018</v>
      </c>
      <c r="Q20" s="42"/>
      <c r="R20" s="43"/>
      <c r="S20" s="44"/>
      <c r="U20" s="18" t="s">
        <v>17</v>
      </c>
      <c r="V20" s="19">
        <v>71.435172914247616</v>
      </c>
      <c r="W20" s="42"/>
      <c r="X20" s="43"/>
      <c r="Y20" s="44"/>
      <c r="AA20" s="18" t="s">
        <v>17</v>
      </c>
      <c r="AB20" s="19">
        <v>72.274769952434852</v>
      </c>
      <c r="AC20" s="42"/>
      <c r="AD20" s="43"/>
      <c r="AE20" s="44"/>
      <c r="AG20" s="18" t="s">
        <v>17</v>
      </c>
      <c r="AH20" s="19">
        <v>65.345973177107865</v>
      </c>
      <c r="AI20" s="42"/>
      <c r="AJ20" s="43"/>
      <c r="AK20" s="44"/>
      <c r="AM20" s="18" t="s">
        <v>17</v>
      </c>
      <c r="AN20" s="19">
        <v>66.042428973338829</v>
      </c>
      <c r="AO20" s="42"/>
      <c r="AP20" s="43"/>
      <c r="AQ20" s="44"/>
      <c r="AS20" s="18" t="s">
        <v>17</v>
      </c>
      <c r="AT20" s="19">
        <v>67.629777793372796</v>
      </c>
      <c r="AU20" s="42"/>
      <c r="AV20" s="43"/>
      <c r="AW20" s="44"/>
      <c r="AY20" s="18" t="s">
        <v>17</v>
      </c>
      <c r="AZ20" s="19">
        <v>72.274769952434852</v>
      </c>
      <c r="BA20" s="42"/>
      <c r="BB20" s="43"/>
      <c r="BC20" s="44"/>
      <c r="BE20" s="160"/>
    </row>
    <row r="21" spans="2:57" x14ac:dyDescent="0.35">
      <c r="B21" s="23" t="s">
        <v>94</v>
      </c>
      <c r="C21" s="23" t="s">
        <v>18</v>
      </c>
      <c r="D21" s="24">
        <v>73.024000000000001</v>
      </c>
      <c r="E21" s="35"/>
      <c r="F21" s="21"/>
      <c r="G21" s="22"/>
      <c r="I21" s="23" t="s">
        <v>18</v>
      </c>
      <c r="J21" s="24">
        <v>69.150394527853479</v>
      </c>
      <c r="K21" s="20"/>
      <c r="L21" s="21"/>
      <c r="M21" s="22"/>
      <c r="O21" s="23" t="s">
        <v>18</v>
      </c>
      <c r="P21" s="24">
        <v>71.588464883784411</v>
      </c>
      <c r="Q21" s="20"/>
      <c r="R21" s="21"/>
      <c r="S21" s="22"/>
      <c r="U21" s="23" t="s">
        <v>18</v>
      </c>
      <c r="V21" s="24">
        <v>78.442712394260951</v>
      </c>
      <c r="W21" s="20"/>
      <c r="X21" s="21"/>
      <c r="Y21" s="22"/>
      <c r="AA21" s="23" t="s">
        <v>18</v>
      </c>
      <c r="AB21" s="24">
        <v>79.364900469082656</v>
      </c>
      <c r="AC21" s="20"/>
      <c r="AD21" s="21"/>
      <c r="AE21" s="22"/>
      <c r="AG21" s="23" t="s">
        <v>18</v>
      </c>
      <c r="AH21" s="24">
        <v>71.757432565120126</v>
      </c>
      <c r="AI21" s="20"/>
      <c r="AJ21" s="21"/>
      <c r="AK21" s="22"/>
      <c r="AM21" s="23" t="s">
        <v>18</v>
      </c>
      <c r="AN21" s="24">
        <v>72.521578832670244</v>
      </c>
      <c r="AO21" s="20"/>
      <c r="AP21" s="21"/>
      <c r="AQ21" s="22"/>
      <c r="AS21" s="23" t="s">
        <v>18</v>
      </c>
      <c r="AT21" s="24">
        <v>74.264855565692315</v>
      </c>
      <c r="AU21" s="20"/>
      <c r="AV21" s="21"/>
      <c r="AW21" s="22"/>
      <c r="AY21" s="23" t="s">
        <v>18</v>
      </c>
      <c r="AZ21" s="24">
        <v>79.364900469082656</v>
      </c>
      <c r="BA21" s="20"/>
      <c r="BB21" s="21"/>
      <c r="BC21" s="22"/>
      <c r="BE21" s="160"/>
    </row>
    <row r="22" spans="2:57" x14ac:dyDescent="0.35">
      <c r="B22" s="25" t="s">
        <v>94</v>
      </c>
      <c r="C22" s="25" t="s">
        <v>19</v>
      </c>
      <c r="D22" s="26"/>
      <c r="E22" s="27">
        <v>100</v>
      </c>
      <c r="F22" s="28">
        <v>0.12640000000000001</v>
      </c>
      <c r="G22" s="29">
        <v>54.102800000000002</v>
      </c>
      <c r="I22" s="25" t="s">
        <v>19</v>
      </c>
      <c r="J22" s="26"/>
      <c r="K22" s="27">
        <v>100</v>
      </c>
      <c r="L22" s="28">
        <v>0.1197</v>
      </c>
      <c r="M22" s="29">
        <v>51.23199452785348</v>
      </c>
      <c r="O22" s="25" t="s">
        <v>19</v>
      </c>
      <c r="P22" s="26"/>
      <c r="Q22" s="27">
        <v>100</v>
      </c>
      <c r="R22" s="28">
        <v>0.1239</v>
      </c>
      <c r="S22" s="29">
        <v>53.041564883784417</v>
      </c>
      <c r="U22" s="25" t="s">
        <v>19</v>
      </c>
      <c r="V22" s="26"/>
      <c r="W22" s="27">
        <v>100</v>
      </c>
      <c r="X22" s="28">
        <v>0.1358</v>
      </c>
      <c r="Y22" s="29">
        <v>58.114612394260959</v>
      </c>
      <c r="AA22" s="25" t="s">
        <v>19</v>
      </c>
      <c r="AB22" s="26"/>
      <c r="AC22" s="27">
        <v>100</v>
      </c>
      <c r="AD22" s="28">
        <v>0.13739999999999999</v>
      </c>
      <c r="AE22" s="29">
        <v>58.797400469082653</v>
      </c>
      <c r="AG22" s="25" t="s">
        <v>19</v>
      </c>
      <c r="AH22" s="26"/>
      <c r="AI22" s="27">
        <v>100</v>
      </c>
      <c r="AJ22" s="28">
        <v>0.1242</v>
      </c>
      <c r="AK22" s="29">
        <v>53.165032565120114</v>
      </c>
      <c r="AM22" s="25" t="s">
        <v>19</v>
      </c>
      <c r="AN22" s="26"/>
      <c r="AO22" s="27">
        <v>100</v>
      </c>
      <c r="AP22" s="28">
        <v>0.1255</v>
      </c>
      <c r="AQ22" s="29">
        <v>53.735178832670236</v>
      </c>
      <c r="AS22" s="25" t="s">
        <v>19</v>
      </c>
      <c r="AT22" s="26"/>
      <c r="AU22" s="27">
        <v>100</v>
      </c>
      <c r="AV22" s="28">
        <v>0.1285</v>
      </c>
      <c r="AW22" s="29">
        <v>55.029055565692317</v>
      </c>
      <c r="AY22" s="25" t="s">
        <v>19</v>
      </c>
      <c r="AZ22" s="26"/>
      <c r="BA22" s="27">
        <v>100</v>
      </c>
      <c r="BB22" s="28">
        <v>0.13739999999999999</v>
      </c>
      <c r="BC22" s="29">
        <v>58.797400469082653</v>
      </c>
      <c r="BE22" s="160"/>
    </row>
    <row r="24" spans="2:57" x14ac:dyDescent="0.35">
      <c r="B24" s="12" t="s">
        <v>98</v>
      </c>
      <c r="F24" s="45"/>
      <c r="G24" s="45"/>
      <c r="H24" s="45"/>
      <c r="I24" s="45"/>
      <c r="L24" s="45"/>
      <c r="M24" s="45"/>
      <c r="N24" s="45"/>
      <c r="O24" s="45"/>
      <c r="R24" s="45"/>
      <c r="S24" s="45"/>
      <c r="T24" s="45"/>
      <c r="U24" s="45"/>
      <c r="X24" s="45"/>
      <c r="Y24" s="45"/>
      <c r="Z24" s="45"/>
      <c r="AA24" s="45"/>
      <c r="AD24" s="45"/>
      <c r="AE24" s="45"/>
      <c r="AF24" s="45"/>
      <c r="AG24" s="45"/>
      <c r="AJ24" s="45"/>
      <c r="AK24" s="45"/>
      <c r="AL24" s="45"/>
      <c r="AM24" s="45"/>
      <c r="AP24" s="45"/>
      <c r="AQ24" s="45"/>
      <c r="AR24" s="45"/>
      <c r="AS24" s="45"/>
      <c r="AV24" s="45"/>
      <c r="AW24" s="45"/>
      <c r="AX24" s="45"/>
      <c r="AY24" s="45"/>
      <c r="BB24" s="45"/>
      <c r="BC24" s="45"/>
    </row>
    <row r="25" spans="2:57" x14ac:dyDescent="0.35">
      <c r="B25" s="46" t="s">
        <v>20</v>
      </c>
      <c r="F25" s="45"/>
      <c r="G25" s="45"/>
      <c r="H25" s="45"/>
      <c r="I25" s="45"/>
      <c r="L25" s="45"/>
      <c r="M25" s="45"/>
      <c r="N25" s="45"/>
      <c r="O25" s="45"/>
      <c r="R25" s="45"/>
      <c r="S25" s="45"/>
      <c r="T25" s="45"/>
      <c r="U25" s="45"/>
      <c r="X25" s="45"/>
      <c r="Y25" s="45"/>
      <c r="Z25" s="45"/>
      <c r="AA25" s="45"/>
      <c r="AD25" s="45"/>
      <c r="AE25" s="45"/>
      <c r="AF25" s="45"/>
      <c r="AG25" s="45"/>
      <c r="AJ25" s="45"/>
      <c r="AK25" s="45"/>
      <c r="AL25" s="45"/>
      <c r="AM25" s="45"/>
      <c r="AP25" s="45"/>
      <c r="AQ25" s="45"/>
      <c r="AR25" s="45"/>
      <c r="AS25" s="45"/>
      <c r="AV25" s="45"/>
      <c r="AW25" s="45"/>
      <c r="AX25" s="45"/>
      <c r="AY25" s="45"/>
      <c r="BB25" s="45"/>
      <c r="BC25" s="45"/>
    </row>
    <row r="26" spans="2:57" x14ac:dyDescent="0.35">
      <c r="B26" s="47" t="s">
        <v>97</v>
      </c>
      <c r="C26" s="48">
        <v>2</v>
      </c>
      <c r="F26" s="45"/>
      <c r="G26" s="49"/>
      <c r="H26" s="45"/>
      <c r="I26" s="45"/>
      <c r="L26" s="45"/>
      <c r="M26" s="45"/>
      <c r="N26" s="45"/>
      <c r="O26" s="45"/>
      <c r="R26" s="45"/>
      <c r="S26" s="45"/>
      <c r="T26" s="45"/>
      <c r="U26" s="45"/>
      <c r="X26" s="45"/>
      <c r="Y26" s="45"/>
      <c r="Z26" s="45"/>
      <c r="AA26" s="45"/>
      <c r="AD26" s="45"/>
      <c r="AE26" s="45"/>
      <c r="AF26" s="45"/>
      <c r="AG26" s="45"/>
      <c r="AJ26" s="45"/>
      <c r="AK26" s="45"/>
      <c r="AL26" s="45"/>
      <c r="AM26" s="45"/>
      <c r="AP26" s="45"/>
      <c r="AQ26" s="45"/>
      <c r="AR26" s="45"/>
      <c r="AS26" s="45"/>
      <c r="AV26" s="45"/>
      <c r="AW26" s="45"/>
      <c r="AX26" s="45"/>
      <c r="AY26" s="45"/>
      <c r="BB26" s="45"/>
      <c r="BC26" s="45"/>
    </row>
    <row r="27" spans="2:57" x14ac:dyDescent="0.35">
      <c r="B27" s="46"/>
      <c r="C27" s="46"/>
      <c r="F27" s="45"/>
      <c r="G27" s="45"/>
      <c r="H27" s="45"/>
      <c r="I27" s="45"/>
      <c r="L27" s="45"/>
      <c r="M27" s="45"/>
      <c r="N27" s="45"/>
      <c r="O27" s="45"/>
      <c r="R27" s="45"/>
      <c r="S27" s="45"/>
      <c r="T27" s="45"/>
      <c r="U27" s="45"/>
      <c r="X27" s="45"/>
      <c r="Y27" s="45"/>
      <c r="Z27" s="45"/>
      <c r="AA27" s="45"/>
      <c r="AD27" s="45"/>
      <c r="AE27" s="45"/>
      <c r="AF27" s="45"/>
      <c r="AG27" s="45"/>
      <c r="AJ27" s="45"/>
      <c r="AK27" s="45"/>
      <c r="AL27" s="45"/>
      <c r="AM27" s="45"/>
      <c r="AP27" s="45"/>
      <c r="AQ27" s="45"/>
      <c r="AR27" s="45"/>
      <c r="AS27" s="45"/>
      <c r="AV27" s="45"/>
      <c r="AW27" s="45"/>
      <c r="AX27" s="45"/>
      <c r="AY27" s="45"/>
      <c r="BB27" s="45"/>
      <c r="BC27" s="45"/>
    </row>
    <row r="28" spans="2:57" x14ac:dyDescent="0.35">
      <c r="B28" s="50" t="s">
        <v>99</v>
      </c>
    </row>
    <row r="30" spans="2:57" x14ac:dyDescent="0.35">
      <c r="B30" s="51" t="s">
        <v>22</v>
      </c>
    </row>
    <row r="31" spans="2:57" x14ac:dyDescent="0.35">
      <c r="B31" s="4" t="s">
        <v>23</v>
      </c>
    </row>
    <row r="32" spans="2:57" x14ac:dyDescent="0.35">
      <c r="B32" s="50" t="s">
        <v>96</v>
      </c>
    </row>
  </sheetData>
  <mergeCells count="11">
    <mergeCell ref="B19:G19"/>
    <mergeCell ref="AM8:AQ8"/>
    <mergeCell ref="B11:G11"/>
    <mergeCell ref="AS8:AW8"/>
    <mergeCell ref="AY8:BC8"/>
    <mergeCell ref="AA8:AE8"/>
    <mergeCell ref="AG8:AK8"/>
    <mergeCell ref="C8:G8"/>
    <mergeCell ref="I8:M8"/>
    <mergeCell ref="O8:S8"/>
    <mergeCell ref="U8:Y8"/>
  </mergeCells>
  <hyperlinks>
    <hyperlink ref="B30" r:id="rId1" xr:uid="{EAF70E0E-012F-4649-BB86-F14DEB87AD00}"/>
  </hyperlinks>
  <pageMargins left="0.7" right="0.7" top="0.75" bottom="0.75" header="0.3" footer="0.3"/>
  <pageSetup scale="10" orientation="portrait" r:id="rId2"/>
  <headerFooter>
    <oddHeader>&amp;C&amp;G</oddHeader>
    <oddFooter>&amp;L_x000D_&amp;1#&amp;"Calibri"&amp;10&amp;K000000 Classified: RMG – Internal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BF51-7B69-47A4-8D24-B5AB4D362033}">
  <sheetPr>
    <tabColor rgb="FF99CCFF"/>
    <pageSetUpPr fitToPage="1"/>
  </sheetPr>
  <dimension ref="A1:BE28"/>
  <sheetViews>
    <sheetView showGridLines="0" zoomScale="70" zoomScaleNormal="70" workbookViewId="0">
      <pane ySplit="9" topLeftCell="A13" activePane="bottomLeft" state="frozen"/>
      <selection activeCell="P8" sqref="P8"/>
      <selection pane="bottomLeft" activeCell="B29" sqref="B29"/>
    </sheetView>
  </sheetViews>
  <sheetFormatPr defaultRowHeight="14.5" x14ac:dyDescent="0.35"/>
  <cols>
    <col min="1" max="1" width="2.54296875" style="4" customWidth="1"/>
    <col min="2" max="2" width="55.81640625" style="4" customWidth="1"/>
    <col min="3" max="3" width="11.7265625" style="4" customWidth="1"/>
    <col min="4" max="4" width="10.54296875" style="45" customWidth="1"/>
    <col min="5" max="5" width="9.26953125" style="45" customWidth="1"/>
    <col min="6" max="7" width="9.26953125" style="5" customWidth="1"/>
    <col min="8" max="8" width="2.54296875" style="4" customWidth="1"/>
    <col min="9" max="9" width="11.7265625" style="4" customWidth="1"/>
    <col min="10" max="10" width="10.54296875" style="45" customWidth="1"/>
    <col min="11" max="11" width="9.26953125" style="45" customWidth="1"/>
    <col min="12" max="13" width="9.26953125" style="5" customWidth="1"/>
    <col min="14" max="14" width="2.54296875" customWidth="1"/>
    <col min="15" max="15" width="11.7265625" style="4" customWidth="1"/>
    <col min="16" max="17" width="9.26953125" style="45" customWidth="1"/>
    <col min="18" max="19" width="9.26953125" style="5" customWidth="1"/>
    <col min="20" max="20" width="2.54296875" style="4" customWidth="1"/>
    <col min="21" max="21" width="11.7265625" style="4" customWidth="1"/>
    <col min="22" max="23" width="9.26953125" style="45" customWidth="1"/>
    <col min="24" max="25" width="9.26953125" style="5" customWidth="1"/>
    <col min="26" max="26" width="2.54296875" style="4" customWidth="1"/>
    <col min="27" max="27" width="11.7265625" style="4" customWidth="1"/>
    <col min="28" max="29" width="9.26953125" style="45" customWidth="1"/>
    <col min="30" max="31" width="9.26953125" style="5" customWidth="1"/>
    <col min="32" max="32" width="2.54296875" style="4" customWidth="1"/>
    <col min="33" max="33" width="11.7265625" style="4" customWidth="1"/>
    <col min="34" max="35" width="9.26953125" style="45" customWidth="1"/>
    <col min="36" max="37" width="9.26953125" style="5" customWidth="1"/>
    <col min="38" max="38" width="2.54296875" customWidth="1"/>
    <col min="39" max="39" width="11.7265625" style="4" customWidth="1"/>
    <col min="40" max="41" width="9.26953125" style="45" customWidth="1"/>
    <col min="42" max="43" width="9.26953125" style="5" customWidth="1"/>
    <col min="44" max="44" width="2.54296875" style="4" customWidth="1"/>
    <col min="45" max="45" width="11.7265625" style="4" customWidth="1"/>
    <col min="46" max="46" width="10.54296875" style="45" customWidth="1"/>
    <col min="47" max="47" width="9.26953125" style="45" customWidth="1"/>
    <col min="48" max="49" width="9.26953125" style="5" customWidth="1"/>
    <col min="50" max="50" width="2.54296875" style="4" customWidth="1"/>
    <col min="51" max="51" width="11.7265625" style="4" customWidth="1"/>
    <col min="52" max="53" width="9.26953125" style="45" customWidth="1"/>
    <col min="54" max="55" width="9.26953125" style="5" customWidth="1"/>
    <col min="56" max="56" width="9.1796875" style="4" customWidth="1"/>
    <col min="57" max="57" width="41.54296875" style="157" bestFit="1" customWidth="1"/>
    <col min="58" max="247" width="8.7265625" style="4"/>
    <col min="248" max="248" width="2.54296875" style="4" customWidth="1"/>
    <col min="249" max="249" width="55.1796875" style="4" customWidth="1"/>
    <col min="250" max="250" width="11.7265625" style="4" customWidth="1"/>
    <col min="251" max="254" width="9.26953125" style="4" customWidth="1"/>
    <col min="255" max="503" width="8.7265625" style="4"/>
    <col min="504" max="504" width="2.54296875" style="4" customWidth="1"/>
    <col min="505" max="505" width="55.1796875" style="4" customWidth="1"/>
    <col min="506" max="506" width="11.7265625" style="4" customWidth="1"/>
    <col min="507" max="510" width="9.26953125" style="4" customWidth="1"/>
    <col min="511" max="759" width="8.7265625" style="4"/>
    <col min="760" max="760" width="2.54296875" style="4" customWidth="1"/>
    <col min="761" max="761" width="55.1796875" style="4" customWidth="1"/>
    <col min="762" max="762" width="11.7265625" style="4" customWidth="1"/>
    <col min="763" max="766" width="9.26953125" style="4" customWidth="1"/>
    <col min="767" max="1015" width="8.7265625" style="4"/>
    <col min="1016" max="1016" width="2.54296875" style="4" customWidth="1"/>
    <col min="1017" max="1017" width="55.1796875" style="4" customWidth="1"/>
    <col min="1018" max="1018" width="11.7265625" style="4" customWidth="1"/>
    <col min="1019" max="1022" width="9.26953125" style="4" customWidth="1"/>
    <col min="1023" max="1271" width="8.7265625" style="4"/>
    <col min="1272" max="1272" width="2.54296875" style="4" customWidth="1"/>
    <col min="1273" max="1273" width="55.1796875" style="4" customWidth="1"/>
    <col min="1274" max="1274" width="11.7265625" style="4" customWidth="1"/>
    <col min="1275" max="1278" width="9.26953125" style="4" customWidth="1"/>
    <col min="1279" max="1527" width="8.7265625" style="4"/>
    <col min="1528" max="1528" width="2.54296875" style="4" customWidth="1"/>
    <col min="1529" max="1529" width="55.1796875" style="4" customWidth="1"/>
    <col min="1530" max="1530" width="11.7265625" style="4" customWidth="1"/>
    <col min="1531" max="1534" width="9.26953125" style="4" customWidth="1"/>
    <col min="1535" max="1783" width="8.7265625" style="4"/>
    <col min="1784" max="1784" width="2.54296875" style="4" customWidth="1"/>
    <col min="1785" max="1785" width="55.1796875" style="4" customWidth="1"/>
    <col min="1786" max="1786" width="11.7265625" style="4" customWidth="1"/>
    <col min="1787" max="1790" width="9.26953125" style="4" customWidth="1"/>
    <col min="1791" max="2039" width="8.7265625" style="4"/>
    <col min="2040" max="2040" width="2.54296875" style="4" customWidth="1"/>
    <col min="2041" max="2041" width="55.1796875" style="4" customWidth="1"/>
    <col min="2042" max="2042" width="11.7265625" style="4" customWidth="1"/>
    <col min="2043" max="2046" width="9.26953125" style="4" customWidth="1"/>
    <col min="2047" max="2295" width="8.7265625" style="4"/>
    <col min="2296" max="2296" width="2.54296875" style="4" customWidth="1"/>
    <col min="2297" max="2297" width="55.1796875" style="4" customWidth="1"/>
    <col min="2298" max="2298" width="11.7265625" style="4" customWidth="1"/>
    <col min="2299" max="2302" width="9.26953125" style="4" customWidth="1"/>
    <col min="2303" max="2551" width="8.7265625" style="4"/>
    <col min="2552" max="2552" width="2.54296875" style="4" customWidth="1"/>
    <col min="2553" max="2553" width="55.1796875" style="4" customWidth="1"/>
    <col min="2554" max="2554" width="11.7265625" style="4" customWidth="1"/>
    <col min="2555" max="2558" width="9.26953125" style="4" customWidth="1"/>
    <col min="2559" max="2807" width="8.7265625" style="4"/>
    <col min="2808" max="2808" width="2.54296875" style="4" customWidth="1"/>
    <col min="2809" max="2809" width="55.1796875" style="4" customWidth="1"/>
    <col min="2810" max="2810" width="11.7265625" style="4" customWidth="1"/>
    <col min="2811" max="2814" width="9.26953125" style="4" customWidth="1"/>
    <col min="2815" max="3063" width="8.7265625" style="4"/>
    <col min="3064" max="3064" width="2.54296875" style="4" customWidth="1"/>
    <col min="3065" max="3065" width="55.1796875" style="4" customWidth="1"/>
    <col min="3066" max="3066" width="11.7265625" style="4" customWidth="1"/>
    <col min="3067" max="3070" width="9.26953125" style="4" customWidth="1"/>
    <col min="3071" max="3319" width="8.7265625" style="4"/>
    <col min="3320" max="3320" width="2.54296875" style="4" customWidth="1"/>
    <col min="3321" max="3321" width="55.1796875" style="4" customWidth="1"/>
    <col min="3322" max="3322" width="11.7265625" style="4" customWidth="1"/>
    <col min="3323" max="3326" width="9.26953125" style="4" customWidth="1"/>
    <col min="3327" max="3575" width="8.7265625" style="4"/>
    <col min="3576" max="3576" width="2.54296875" style="4" customWidth="1"/>
    <col min="3577" max="3577" width="55.1796875" style="4" customWidth="1"/>
    <col min="3578" max="3578" width="11.7265625" style="4" customWidth="1"/>
    <col min="3579" max="3582" width="9.26953125" style="4" customWidth="1"/>
    <col min="3583" max="3831" width="8.7265625" style="4"/>
    <col min="3832" max="3832" width="2.54296875" style="4" customWidth="1"/>
    <col min="3833" max="3833" width="55.1796875" style="4" customWidth="1"/>
    <col min="3834" max="3834" width="11.7265625" style="4" customWidth="1"/>
    <col min="3835" max="3838" width="9.26953125" style="4" customWidth="1"/>
    <col min="3839" max="4087" width="8.7265625" style="4"/>
    <col min="4088" max="4088" width="2.54296875" style="4" customWidth="1"/>
    <col min="4089" max="4089" width="55.1796875" style="4" customWidth="1"/>
    <col min="4090" max="4090" width="11.7265625" style="4" customWidth="1"/>
    <col min="4091" max="4094" width="9.26953125" style="4" customWidth="1"/>
    <col min="4095" max="4343" width="8.7265625" style="4"/>
    <col min="4344" max="4344" width="2.54296875" style="4" customWidth="1"/>
    <col min="4345" max="4345" width="55.1796875" style="4" customWidth="1"/>
    <col min="4346" max="4346" width="11.7265625" style="4" customWidth="1"/>
    <col min="4347" max="4350" width="9.26953125" style="4" customWidth="1"/>
    <col min="4351" max="4599" width="8.7265625" style="4"/>
    <col min="4600" max="4600" width="2.54296875" style="4" customWidth="1"/>
    <col min="4601" max="4601" width="55.1796875" style="4" customWidth="1"/>
    <col min="4602" max="4602" width="11.7265625" style="4" customWidth="1"/>
    <col min="4603" max="4606" width="9.26953125" style="4" customWidth="1"/>
    <col min="4607" max="4855" width="8.7265625" style="4"/>
    <col min="4856" max="4856" width="2.54296875" style="4" customWidth="1"/>
    <col min="4857" max="4857" width="55.1796875" style="4" customWidth="1"/>
    <col min="4858" max="4858" width="11.7265625" style="4" customWidth="1"/>
    <col min="4859" max="4862" width="9.26953125" style="4" customWidth="1"/>
    <col min="4863" max="5111" width="8.7265625" style="4"/>
    <col min="5112" max="5112" width="2.54296875" style="4" customWidth="1"/>
    <col min="5113" max="5113" width="55.1796875" style="4" customWidth="1"/>
    <col min="5114" max="5114" width="11.7265625" style="4" customWidth="1"/>
    <col min="5115" max="5118" width="9.26953125" style="4" customWidth="1"/>
    <col min="5119" max="5367" width="8.7265625" style="4"/>
    <col min="5368" max="5368" width="2.54296875" style="4" customWidth="1"/>
    <col min="5369" max="5369" width="55.1796875" style="4" customWidth="1"/>
    <col min="5370" max="5370" width="11.7265625" style="4" customWidth="1"/>
    <col min="5371" max="5374" width="9.26953125" style="4" customWidth="1"/>
    <col min="5375" max="5623" width="8.7265625" style="4"/>
    <col min="5624" max="5624" width="2.54296875" style="4" customWidth="1"/>
    <col min="5625" max="5625" width="55.1796875" style="4" customWidth="1"/>
    <col min="5626" max="5626" width="11.7265625" style="4" customWidth="1"/>
    <col min="5627" max="5630" width="9.26953125" style="4" customWidth="1"/>
    <col min="5631" max="5879" width="8.7265625" style="4"/>
    <col min="5880" max="5880" width="2.54296875" style="4" customWidth="1"/>
    <col min="5881" max="5881" width="55.1796875" style="4" customWidth="1"/>
    <col min="5882" max="5882" width="11.7265625" style="4" customWidth="1"/>
    <col min="5883" max="5886" width="9.26953125" style="4" customWidth="1"/>
    <col min="5887" max="6135" width="8.7265625" style="4"/>
    <col min="6136" max="6136" width="2.54296875" style="4" customWidth="1"/>
    <col min="6137" max="6137" width="55.1796875" style="4" customWidth="1"/>
    <col min="6138" max="6138" width="11.7265625" style="4" customWidth="1"/>
    <col min="6139" max="6142" width="9.26953125" style="4" customWidth="1"/>
    <col min="6143" max="6391" width="8.7265625" style="4"/>
    <col min="6392" max="6392" width="2.54296875" style="4" customWidth="1"/>
    <col min="6393" max="6393" width="55.1796875" style="4" customWidth="1"/>
    <col min="6394" max="6394" width="11.7265625" style="4" customWidth="1"/>
    <col min="6395" max="6398" width="9.26953125" style="4" customWidth="1"/>
    <col min="6399" max="6647" width="8.7265625" style="4"/>
    <col min="6648" max="6648" width="2.54296875" style="4" customWidth="1"/>
    <col min="6649" max="6649" width="55.1796875" style="4" customWidth="1"/>
    <col min="6650" max="6650" width="11.7265625" style="4" customWidth="1"/>
    <col min="6651" max="6654" width="9.26953125" style="4" customWidth="1"/>
    <col min="6655" max="6903" width="8.7265625" style="4"/>
    <col min="6904" max="6904" width="2.54296875" style="4" customWidth="1"/>
    <col min="6905" max="6905" width="55.1796875" style="4" customWidth="1"/>
    <col min="6906" max="6906" width="11.7265625" style="4" customWidth="1"/>
    <col min="6907" max="6910" width="9.26953125" style="4" customWidth="1"/>
    <col min="6911" max="7159" width="8.7265625" style="4"/>
    <col min="7160" max="7160" width="2.54296875" style="4" customWidth="1"/>
    <col min="7161" max="7161" width="55.1796875" style="4" customWidth="1"/>
    <col min="7162" max="7162" width="11.7265625" style="4" customWidth="1"/>
    <col min="7163" max="7166" width="9.26953125" style="4" customWidth="1"/>
    <col min="7167" max="7415" width="8.7265625" style="4"/>
    <col min="7416" max="7416" width="2.54296875" style="4" customWidth="1"/>
    <col min="7417" max="7417" width="55.1796875" style="4" customWidth="1"/>
    <col min="7418" max="7418" width="11.7265625" style="4" customWidth="1"/>
    <col min="7419" max="7422" width="9.26953125" style="4" customWidth="1"/>
    <col min="7423" max="7671" width="8.7265625" style="4"/>
    <col min="7672" max="7672" width="2.54296875" style="4" customWidth="1"/>
    <col min="7673" max="7673" width="55.1796875" style="4" customWidth="1"/>
    <col min="7674" max="7674" width="11.7265625" style="4" customWidth="1"/>
    <col min="7675" max="7678" width="9.26953125" style="4" customWidth="1"/>
    <col min="7679" max="7927" width="8.7265625" style="4"/>
    <col min="7928" max="7928" width="2.54296875" style="4" customWidth="1"/>
    <col min="7929" max="7929" width="55.1796875" style="4" customWidth="1"/>
    <col min="7930" max="7930" width="11.7265625" style="4" customWidth="1"/>
    <col min="7931" max="7934" width="9.26953125" style="4" customWidth="1"/>
    <col min="7935" max="8183" width="8.7265625" style="4"/>
    <col min="8184" max="8184" width="2.54296875" style="4" customWidth="1"/>
    <col min="8185" max="8185" width="55.1796875" style="4" customWidth="1"/>
    <col min="8186" max="8186" width="11.7265625" style="4" customWidth="1"/>
    <col min="8187" max="8190" width="9.26953125" style="4" customWidth="1"/>
    <col min="8191" max="8439" width="8.7265625" style="4"/>
    <col min="8440" max="8440" width="2.54296875" style="4" customWidth="1"/>
    <col min="8441" max="8441" width="55.1796875" style="4" customWidth="1"/>
    <col min="8442" max="8442" width="11.7265625" style="4" customWidth="1"/>
    <col min="8443" max="8446" width="9.26953125" style="4" customWidth="1"/>
    <col min="8447" max="8695" width="8.7265625" style="4"/>
    <col min="8696" max="8696" width="2.54296875" style="4" customWidth="1"/>
    <col min="8697" max="8697" width="55.1796875" style="4" customWidth="1"/>
    <col min="8698" max="8698" width="11.7265625" style="4" customWidth="1"/>
    <col min="8699" max="8702" width="9.26953125" style="4" customWidth="1"/>
    <col min="8703" max="8951" width="8.7265625" style="4"/>
    <col min="8952" max="8952" width="2.54296875" style="4" customWidth="1"/>
    <col min="8953" max="8953" width="55.1796875" style="4" customWidth="1"/>
    <col min="8954" max="8954" width="11.7265625" style="4" customWidth="1"/>
    <col min="8955" max="8958" width="9.26953125" style="4" customWidth="1"/>
    <col min="8959" max="9207" width="8.7265625" style="4"/>
    <col min="9208" max="9208" width="2.54296875" style="4" customWidth="1"/>
    <col min="9209" max="9209" width="55.1796875" style="4" customWidth="1"/>
    <col min="9210" max="9210" width="11.7265625" style="4" customWidth="1"/>
    <col min="9211" max="9214" width="9.26953125" style="4" customWidth="1"/>
    <col min="9215" max="9463" width="8.7265625" style="4"/>
    <col min="9464" max="9464" width="2.54296875" style="4" customWidth="1"/>
    <col min="9465" max="9465" width="55.1796875" style="4" customWidth="1"/>
    <col min="9466" max="9466" width="11.7265625" style="4" customWidth="1"/>
    <col min="9467" max="9470" width="9.26953125" style="4" customWidth="1"/>
    <col min="9471" max="9719" width="8.7265625" style="4"/>
    <col min="9720" max="9720" width="2.54296875" style="4" customWidth="1"/>
    <col min="9721" max="9721" width="55.1796875" style="4" customWidth="1"/>
    <col min="9722" max="9722" width="11.7265625" style="4" customWidth="1"/>
    <col min="9723" max="9726" width="9.26953125" style="4" customWidth="1"/>
    <col min="9727" max="9975" width="8.7265625" style="4"/>
    <col min="9976" max="9976" width="2.54296875" style="4" customWidth="1"/>
    <col min="9977" max="9977" width="55.1796875" style="4" customWidth="1"/>
    <col min="9978" max="9978" width="11.7265625" style="4" customWidth="1"/>
    <col min="9979" max="9982" width="9.26953125" style="4" customWidth="1"/>
    <col min="9983" max="10231" width="8.7265625" style="4"/>
    <col min="10232" max="10232" width="2.54296875" style="4" customWidth="1"/>
    <col min="10233" max="10233" width="55.1796875" style="4" customWidth="1"/>
    <col min="10234" max="10234" width="11.7265625" style="4" customWidth="1"/>
    <col min="10235" max="10238" width="9.26953125" style="4" customWidth="1"/>
    <col min="10239" max="10487" width="8.7265625" style="4"/>
    <col min="10488" max="10488" width="2.54296875" style="4" customWidth="1"/>
    <col min="10489" max="10489" width="55.1796875" style="4" customWidth="1"/>
    <col min="10490" max="10490" width="11.7265625" style="4" customWidth="1"/>
    <col min="10491" max="10494" width="9.26953125" style="4" customWidth="1"/>
    <col min="10495" max="10743" width="8.7265625" style="4"/>
    <col min="10744" max="10744" width="2.54296875" style="4" customWidth="1"/>
    <col min="10745" max="10745" width="55.1796875" style="4" customWidth="1"/>
    <col min="10746" max="10746" width="11.7265625" style="4" customWidth="1"/>
    <col min="10747" max="10750" width="9.26953125" style="4" customWidth="1"/>
    <col min="10751" max="10999" width="8.7265625" style="4"/>
    <col min="11000" max="11000" width="2.54296875" style="4" customWidth="1"/>
    <col min="11001" max="11001" width="55.1796875" style="4" customWidth="1"/>
    <col min="11002" max="11002" width="11.7265625" style="4" customWidth="1"/>
    <col min="11003" max="11006" width="9.26953125" style="4" customWidth="1"/>
    <col min="11007" max="11255" width="8.7265625" style="4"/>
    <col min="11256" max="11256" width="2.54296875" style="4" customWidth="1"/>
    <col min="11257" max="11257" width="55.1796875" style="4" customWidth="1"/>
    <col min="11258" max="11258" width="11.7265625" style="4" customWidth="1"/>
    <col min="11259" max="11262" width="9.26953125" style="4" customWidth="1"/>
    <col min="11263" max="11511" width="8.7265625" style="4"/>
    <col min="11512" max="11512" width="2.54296875" style="4" customWidth="1"/>
    <col min="11513" max="11513" width="55.1796875" style="4" customWidth="1"/>
    <col min="11514" max="11514" width="11.7265625" style="4" customWidth="1"/>
    <col min="11515" max="11518" width="9.26953125" style="4" customWidth="1"/>
    <col min="11519" max="11767" width="8.7265625" style="4"/>
    <col min="11768" max="11768" width="2.54296875" style="4" customWidth="1"/>
    <col min="11769" max="11769" width="55.1796875" style="4" customWidth="1"/>
    <col min="11770" max="11770" width="11.7265625" style="4" customWidth="1"/>
    <col min="11771" max="11774" width="9.26953125" style="4" customWidth="1"/>
    <col min="11775" max="12023" width="8.7265625" style="4"/>
    <col min="12024" max="12024" width="2.54296875" style="4" customWidth="1"/>
    <col min="12025" max="12025" width="55.1796875" style="4" customWidth="1"/>
    <col min="12026" max="12026" width="11.7265625" style="4" customWidth="1"/>
    <col min="12027" max="12030" width="9.26953125" style="4" customWidth="1"/>
    <col min="12031" max="12279" width="8.7265625" style="4"/>
    <col min="12280" max="12280" width="2.54296875" style="4" customWidth="1"/>
    <col min="12281" max="12281" width="55.1796875" style="4" customWidth="1"/>
    <col min="12282" max="12282" width="11.7265625" style="4" customWidth="1"/>
    <col min="12283" max="12286" width="9.26953125" style="4" customWidth="1"/>
    <col min="12287" max="12535" width="8.7265625" style="4"/>
    <col min="12536" max="12536" width="2.54296875" style="4" customWidth="1"/>
    <col min="12537" max="12537" width="55.1796875" style="4" customWidth="1"/>
    <col min="12538" max="12538" width="11.7265625" style="4" customWidth="1"/>
    <col min="12539" max="12542" width="9.26953125" style="4" customWidth="1"/>
    <col min="12543" max="12791" width="8.7265625" style="4"/>
    <col min="12792" max="12792" width="2.54296875" style="4" customWidth="1"/>
    <col min="12793" max="12793" width="55.1796875" style="4" customWidth="1"/>
    <col min="12794" max="12794" width="11.7265625" style="4" customWidth="1"/>
    <col min="12795" max="12798" width="9.26953125" style="4" customWidth="1"/>
    <col min="12799" max="13047" width="8.7265625" style="4"/>
    <col min="13048" max="13048" width="2.54296875" style="4" customWidth="1"/>
    <col min="13049" max="13049" width="55.1796875" style="4" customWidth="1"/>
    <col min="13050" max="13050" width="11.7265625" style="4" customWidth="1"/>
    <col min="13051" max="13054" width="9.26953125" style="4" customWidth="1"/>
    <col min="13055" max="13303" width="8.7265625" style="4"/>
    <col min="13304" max="13304" width="2.54296875" style="4" customWidth="1"/>
    <col min="13305" max="13305" width="55.1796875" style="4" customWidth="1"/>
    <col min="13306" max="13306" width="11.7265625" style="4" customWidth="1"/>
    <col min="13307" max="13310" width="9.26953125" style="4" customWidth="1"/>
    <col min="13311" max="13559" width="8.7265625" style="4"/>
    <col min="13560" max="13560" width="2.54296875" style="4" customWidth="1"/>
    <col min="13561" max="13561" width="55.1796875" style="4" customWidth="1"/>
    <col min="13562" max="13562" width="11.7265625" style="4" customWidth="1"/>
    <col min="13563" max="13566" width="9.26953125" style="4" customWidth="1"/>
    <col min="13567" max="13815" width="8.7265625" style="4"/>
    <col min="13816" max="13816" width="2.54296875" style="4" customWidth="1"/>
    <col min="13817" max="13817" width="55.1796875" style="4" customWidth="1"/>
    <col min="13818" max="13818" width="11.7265625" style="4" customWidth="1"/>
    <col min="13819" max="13822" width="9.26953125" style="4" customWidth="1"/>
    <col min="13823" max="14071" width="8.7265625" style="4"/>
    <col min="14072" max="14072" width="2.54296875" style="4" customWidth="1"/>
    <col min="14073" max="14073" width="55.1796875" style="4" customWidth="1"/>
    <col min="14074" max="14074" width="11.7265625" style="4" customWidth="1"/>
    <col min="14075" max="14078" width="9.26953125" style="4" customWidth="1"/>
    <col min="14079" max="14327" width="8.7265625" style="4"/>
    <col min="14328" max="14328" width="2.54296875" style="4" customWidth="1"/>
    <col min="14329" max="14329" width="55.1796875" style="4" customWidth="1"/>
    <col min="14330" max="14330" width="11.7265625" style="4" customWidth="1"/>
    <col min="14331" max="14334" width="9.26953125" style="4" customWidth="1"/>
    <col min="14335" max="14583" width="8.7265625" style="4"/>
    <col min="14584" max="14584" width="2.54296875" style="4" customWidth="1"/>
    <col min="14585" max="14585" width="55.1796875" style="4" customWidth="1"/>
    <col min="14586" max="14586" width="11.7265625" style="4" customWidth="1"/>
    <col min="14587" max="14590" width="9.26953125" style="4" customWidth="1"/>
    <col min="14591" max="14839" width="8.7265625" style="4"/>
    <col min="14840" max="14840" width="2.54296875" style="4" customWidth="1"/>
    <col min="14841" max="14841" width="55.1796875" style="4" customWidth="1"/>
    <col min="14842" max="14842" width="11.7265625" style="4" customWidth="1"/>
    <col min="14843" max="14846" width="9.26953125" style="4" customWidth="1"/>
    <col min="14847" max="15095" width="8.7265625" style="4"/>
    <col min="15096" max="15096" width="2.54296875" style="4" customWidth="1"/>
    <col min="15097" max="15097" width="55.1796875" style="4" customWidth="1"/>
    <col min="15098" max="15098" width="11.7265625" style="4" customWidth="1"/>
    <col min="15099" max="15102" width="9.26953125" style="4" customWidth="1"/>
    <col min="15103" max="15351" width="8.7265625" style="4"/>
    <col min="15352" max="15352" width="2.54296875" style="4" customWidth="1"/>
    <col min="15353" max="15353" width="55.1796875" style="4" customWidth="1"/>
    <col min="15354" max="15354" width="11.7265625" style="4" customWidth="1"/>
    <col min="15355" max="15358" width="9.26953125" style="4" customWidth="1"/>
    <col min="15359" max="15607" width="8.7265625" style="4"/>
    <col min="15608" max="15608" width="2.54296875" style="4" customWidth="1"/>
    <col min="15609" max="15609" width="55.1796875" style="4" customWidth="1"/>
    <col min="15610" max="15610" width="11.7265625" style="4" customWidth="1"/>
    <col min="15611" max="15614" width="9.26953125" style="4" customWidth="1"/>
    <col min="15615" max="15863" width="8.7265625" style="4"/>
    <col min="15864" max="15864" width="2.54296875" style="4" customWidth="1"/>
    <col min="15865" max="15865" width="55.1796875" style="4" customWidth="1"/>
    <col min="15866" max="15866" width="11.7265625" style="4" customWidth="1"/>
    <col min="15867" max="15870" width="9.26953125" style="4" customWidth="1"/>
    <col min="15871" max="16119" width="8.7265625" style="4"/>
    <col min="16120" max="16120" width="2.54296875" style="4" customWidth="1"/>
    <col min="16121" max="16121" width="55.1796875" style="4" customWidth="1"/>
    <col min="16122" max="16122" width="11.7265625" style="4" customWidth="1"/>
    <col min="16123" max="16126" width="9.26953125" style="4" customWidth="1"/>
    <col min="16127" max="16331" width="8.7265625" style="4"/>
    <col min="16332" max="16383" width="8.81640625" style="4" customWidth="1"/>
    <col min="16384" max="16384" width="8.7265625" style="4"/>
  </cols>
  <sheetData>
    <row r="1" spans="1:57" s="3" customFormat="1" ht="18" x14ac:dyDescent="0.4">
      <c r="A1" s="1" t="s">
        <v>95</v>
      </c>
      <c r="B1" s="1"/>
      <c r="C1" s="1"/>
      <c r="D1" s="1"/>
      <c r="E1" s="2"/>
      <c r="F1" s="2"/>
      <c r="I1" s="1"/>
      <c r="J1" s="1"/>
      <c r="K1" s="1"/>
      <c r="L1" s="2"/>
      <c r="O1" s="1"/>
      <c r="P1" s="1"/>
      <c r="Q1" s="1"/>
      <c r="R1" s="2"/>
      <c r="U1" s="1"/>
      <c r="V1" s="1"/>
      <c r="W1" s="1"/>
      <c r="X1" s="2"/>
      <c r="AA1" s="1"/>
      <c r="AB1" s="1"/>
      <c r="AC1" s="1"/>
      <c r="AD1" s="2"/>
      <c r="AG1" s="1"/>
      <c r="AH1" s="1"/>
      <c r="AI1" s="1"/>
      <c r="AJ1" s="2"/>
      <c r="AM1" s="1"/>
      <c r="AN1" s="1"/>
      <c r="AO1" s="1"/>
      <c r="AP1" s="2"/>
      <c r="AS1" s="1"/>
      <c r="AT1" s="1"/>
      <c r="AU1" s="1"/>
      <c r="AV1" s="2"/>
      <c r="AY1" s="1"/>
      <c r="AZ1" s="1"/>
      <c r="BA1" s="1"/>
      <c r="BB1" s="2"/>
    </row>
    <row r="2" spans="1:57" x14ac:dyDescent="0.35">
      <c r="D2" s="4"/>
      <c r="E2"/>
      <c r="J2" s="4"/>
      <c r="K2" s="4"/>
      <c r="P2" s="4"/>
      <c r="Q2" s="4"/>
      <c r="V2" s="4"/>
      <c r="W2" s="4"/>
      <c r="AB2" s="4"/>
      <c r="AC2" s="4"/>
      <c r="AF2"/>
      <c r="AH2" s="4"/>
      <c r="AI2" s="4"/>
      <c r="AN2" s="4"/>
      <c r="AO2" s="4"/>
      <c r="AT2" s="4"/>
      <c r="AU2" s="4"/>
      <c r="AZ2" s="4"/>
      <c r="BA2" s="4"/>
      <c r="BE2" s="4"/>
    </row>
    <row r="3" spans="1:57" x14ac:dyDescent="0.35">
      <c r="A3" s="4" t="s">
        <v>0</v>
      </c>
      <c r="D3" s="4"/>
      <c r="E3" s="4"/>
      <c r="J3" s="4"/>
      <c r="K3" s="4"/>
      <c r="M3"/>
      <c r="P3" s="4"/>
      <c r="Q3" s="4"/>
      <c r="V3" s="4"/>
      <c r="W3" s="4"/>
      <c r="AB3" s="4"/>
      <c r="AC3" s="4"/>
      <c r="AF3"/>
      <c r="AH3" s="4"/>
      <c r="AI3" s="4"/>
      <c r="AJ3"/>
      <c r="AK3"/>
      <c r="AM3"/>
      <c r="AN3" s="4"/>
      <c r="AO3" s="4"/>
      <c r="AT3" s="4"/>
      <c r="AU3" s="4"/>
      <c r="AZ3" s="4"/>
      <c r="BA3" s="4"/>
      <c r="BE3" s="4"/>
    </row>
    <row r="4" spans="1:57" x14ac:dyDescent="0.35">
      <c r="A4" s="4" t="s">
        <v>1</v>
      </c>
      <c r="D4" s="4"/>
      <c r="E4" s="4"/>
      <c r="J4" s="4"/>
      <c r="K4" s="4"/>
      <c r="M4"/>
      <c r="P4" s="4"/>
      <c r="Q4" s="4"/>
      <c r="V4" s="4"/>
      <c r="W4" s="4"/>
      <c r="AB4" s="4"/>
      <c r="AC4" s="4"/>
      <c r="AF4"/>
      <c r="AH4" s="4"/>
      <c r="AI4" s="4"/>
      <c r="AJ4"/>
      <c r="AK4"/>
      <c r="AM4"/>
      <c r="AN4" s="4"/>
      <c r="AO4" s="4"/>
      <c r="AT4" s="4"/>
      <c r="AU4" s="4"/>
      <c r="AZ4" s="4"/>
      <c r="BA4" s="4"/>
      <c r="BE4" s="4"/>
    </row>
    <row r="5" spans="1:57" x14ac:dyDescent="0.35">
      <c r="D5" s="6"/>
      <c r="E5" s="4"/>
      <c r="J5" s="4"/>
      <c r="K5" s="4"/>
      <c r="P5" s="4"/>
      <c r="Q5" s="4"/>
      <c r="V5" s="4"/>
      <c r="W5" s="4"/>
      <c r="AB5" s="4"/>
      <c r="AC5" s="4"/>
      <c r="AF5"/>
      <c r="AH5" s="4"/>
      <c r="AI5" s="4"/>
      <c r="AN5" s="4"/>
      <c r="AO5" s="4"/>
      <c r="AT5" s="4"/>
      <c r="AU5" s="4"/>
      <c r="AZ5" s="4"/>
      <c r="BA5" s="4"/>
      <c r="BE5" s="4"/>
    </row>
    <row r="6" spans="1:57" s="7" customFormat="1" x14ac:dyDescent="0.35">
      <c r="B6" s="8" t="s">
        <v>2</v>
      </c>
      <c r="C6"/>
      <c r="D6" s="53"/>
      <c r="E6" s="9"/>
      <c r="F6" s="10"/>
      <c r="G6" s="10"/>
      <c r="J6" s="53"/>
      <c r="K6" s="8"/>
      <c r="L6" s="10"/>
      <c r="M6" s="10"/>
      <c r="N6"/>
      <c r="P6" s="11"/>
      <c r="Q6" s="8"/>
      <c r="R6" s="10"/>
      <c r="S6" s="10"/>
      <c r="V6" s="11"/>
      <c r="W6" s="8"/>
      <c r="X6" s="10"/>
      <c r="Y6" s="10"/>
      <c r="AB6" s="11"/>
      <c r="AC6" s="8"/>
      <c r="AD6" s="10"/>
      <c r="AE6" s="10"/>
      <c r="AF6"/>
      <c r="AH6" s="11"/>
      <c r="AI6" s="8"/>
      <c r="AJ6" s="10"/>
      <c r="AK6" s="10"/>
      <c r="AL6"/>
      <c r="AN6" s="11"/>
      <c r="AO6" s="8"/>
      <c r="AP6" s="10"/>
      <c r="AQ6" s="10"/>
      <c r="AT6" s="11"/>
      <c r="AU6" s="8"/>
      <c r="AV6" s="10"/>
      <c r="AW6" s="10"/>
      <c r="AZ6" s="11"/>
      <c r="BA6" s="8"/>
      <c r="BB6" s="10"/>
      <c r="BC6" s="10"/>
    </row>
    <row r="7" spans="1:57" s="7" customFormat="1" x14ac:dyDescent="0.35">
      <c r="B7" s="8"/>
      <c r="C7"/>
      <c r="D7" s="11"/>
      <c r="F7" s="10"/>
      <c r="G7" s="10"/>
      <c r="J7" s="11"/>
      <c r="K7" s="8"/>
      <c r="L7" s="10"/>
      <c r="M7" s="10"/>
      <c r="N7"/>
      <c r="P7" s="11"/>
      <c r="Q7" s="8"/>
      <c r="R7" s="10"/>
      <c r="S7" s="10"/>
      <c r="V7" s="11"/>
      <c r="W7" s="8"/>
      <c r="X7" s="10"/>
      <c r="Y7" s="10"/>
      <c r="AB7" s="11"/>
      <c r="AC7" s="8"/>
      <c r="AD7" s="10"/>
      <c r="AE7" s="10"/>
      <c r="AF7"/>
      <c r="AH7" s="11"/>
      <c r="AI7" s="8"/>
      <c r="AJ7" s="10"/>
      <c r="AK7" s="10"/>
      <c r="AL7"/>
      <c r="AN7" s="11"/>
      <c r="AO7" s="8"/>
      <c r="AP7" s="10"/>
      <c r="AQ7" s="10"/>
      <c r="AT7" s="11"/>
      <c r="AU7" s="8"/>
      <c r="AV7" s="10"/>
      <c r="AW7" s="10"/>
      <c r="AZ7" s="11"/>
      <c r="BA7" s="8"/>
      <c r="BB7" s="10"/>
      <c r="BC7" s="10"/>
    </row>
    <row r="8" spans="1:57" x14ac:dyDescent="0.35">
      <c r="B8"/>
      <c r="C8" s="172" t="s">
        <v>3</v>
      </c>
      <c r="D8" s="172"/>
      <c r="E8" s="172"/>
      <c r="F8" s="172"/>
      <c r="G8" s="173"/>
      <c r="I8" s="169" t="s">
        <v>4</v>
      </c>
      <c r="J8" s="170"/>
      <c r="K8" s="170"/>
      <c r="L8" s="170"/>
      <c r="M8" s="171"/>
      <c r="O8" s="174" t="s">
        <v>5</v>
      </c>
      <c r="P8" s="175"/>
      <c r="Q8" s="175"/>
      <c r="R8" s="175"/>
      <c r="S8" s="176"/>
      <c r="U8" s="163" t="s">
        <v>6</v>
      </c>
      <c r="V8" s="164"/>
      <c r="W8" s="164"/>
      <c r="X8" s="164"/>
      <c r="Y8" s="165"/>
      <c r="AA8" s="166" t="s">
        <v>7</v>
      </c>
      <c r="AB8" s="167"/>
      <c r="AC8" s="167"/>
      <c r="AD8" s="167"/>
      <c r="AE8" s="168"/>
      <c r="AG8" s="169" t="s">
        <v>8</v>
      </c>
      <c r="AH8" s="170"/>
      <c r="AI8" s="170"/>
      <c r="AJ8" s="170"/>
      <c r="AK8" s="171"/>
      <c r="AM8" s="174" t="s">
        <v>9</v>
      </c>
      <c r="AN8" s="175"/>
      <c r="AO8" s="175"/>
      <c r="AP8" s="175"/>
      <c r="AQ8" s="176"/>
      <c r="AS8" s="163" t="s">
        <v>10</v>
      </c>
      <c r="AT8" s="164"/>
      <c r="AU8" s="164"/>
      <c r="AV8" s="164"/>
      <c r="AW8" s="165"/>
      <c r="AY8" s="166" t="s">
        <v>7</v>
      </c>
      <c r="AZ8" s="167"/>
      <c r="BA8" s="167"/>
      <c r="BB8" s="167"/>
      <c r="BC8" s="168"/>
    </row>
    <row r="9" spans="1:57" s="12" customFormat="1" x14ac:dyDescent="0.35">
      <c r="B9" s="13" t="s">
        <v>11</v>
      </c>
      <c r="C9" s="13" t="s">
        <v>12</v>
      </c>
      <c r="D9" s="14" t="s">
        <v>13</v>
      </c>
      <c r="E9" s="15" t="s">
        <v>14</v>
      </c>
      <c r="F9" s="16" t="s">
        <v>15</v>
      </c>
      <c r="G9" s="17" t="s">
        <v>16</v>
      </c>
      <c r="I9" s="13" t="s">
        <v>12</v>
      </c>
      <c r="J9" s="14" t="s">
        <v>13</v>
      </c>
      <c r="K9" s="15" t="s">
        <v>14</v>
      </c>
      <c r="L9" s="16" t="s">
        <v>15</v>
      </c>
      <c r="M9" s="17" t="s">
        <v>16</v>
      </c>
      <c r="N9" s="158"/>
      <c r="O9" s="13" t="s">
        <v>12</v>
      </c>
      <c r="P9" s="14" t="s">
        <v>13</v>
      </c>
      <c r="Q9" s="15" t="s">
        <v>14</v>
      </c>
      <c r="R9" s="16" t="s">
        <v>15</v>
      </c>
      <c r="S9" s="17" t="s">
        <v>16</v>
      </c>
      <c r="U9" s="13" t="s">
        <v>12</v>
      </c>
      <c r="V9" s="14" t="s">
        <v>13</v>
      </c>
      <c r="W9" s="15" t="s">
        <v>14</v>
      </c>
      <c r="X9" s="16" t="s">
        <v>15</v>
      </c>
      <c r="Y9" s="17" t="s">
        <v>16</v>
      </c>
      <c r="AA9" s="13" t="s">
        <v>12</v>
      </c>
      <c r="AB9" s="14" t="s">
        <v>13</v>
      </c>
      <c r="AC9" s="15" t="s">
        <v>14</v>
      </c>
      <c r="AD9" s="16" t="s">
        <v>15</v>
      </c>
      <c r="AE9" s="17" t="s">
        <v>16</v>
      </c>
      <c r="AG9" s="13" t="s">
        <v>12</v>
      </c>
      <c r="AH9" s="14" t="s">
        <v>13</v>
      </c>
      <c r="AI9" s="15" t="s">
        <v>14</v>
      </c>
      <c r="AJ9" s="16" t="s">
        <v>15</v>
      </c>
      <c r="AK9" s="17" t="s">
        <v>16</v>
      </c>
      <c r="AL9" s="158"/>
      <c r="AM9" s="13" t="s">
        <v>12</v>
      </c>
      <c r="AN9" s="14" t="s">
        <v>13</v>
      </c>
      <c r="AO9" s="15" t="s">
        <v>14</v>
      </c>
      <c r="AP9" s="16" t="s">
        <v>15</v>
      </c>
      <c r="AQ9" s="17" t="s">
        <v>16</v>
      </c>
      <c r="AS9" s="13" t="s">
        <v>12</v>
      </c>
      <c r="AT9" s="14" t="s">
        <v>13</v>
      </c>
      <c r="AU9" s="15" t="s">
        <v>14</v>
      </c>
      <c r="AV9" s="16" t="s">
        <v>15</v>
      </c>
      <c r="AW9" s="17" t="s">
        <v>16</v>
      </c>
      <c r="AY9" s="13" t="s">
        <v>12</v>
      </c>
      <c r="AZ9" s="14" t="s">
        <v>13</v>
      </c>
      <c r="BA9" s="15" t="s">
        <v>14</v>
      </c>
      <c r="BB9" s="16" t="s">
        <v>15</v>
      </c>
      <c r="BC9" s="17" t="s">
        <v>16</v>
      </c>
      <c r="BE9" s="159"/>
    </row>
    <row r="10" spans="1:57" x14ac:dyDescent="0.35">
      <c r="B10" s="30"/>
      <c r="C10" s="30"/>
      <c r="D10" s="31"/>
      <c r="E10" s="36"/>
      <c r="F10" s="32"/>
      <c r="G10" s="37"/>
      <c r="J10" s="33"/>
      <c r="K10" s="38"/>
      <c r="L10" s="34"/>
      <c r="M10" s="34"/>
      <c r="P10" s="33"/>
      <c r="Q10" s="38"/>
      <c r="R10" s="34"/>
      <c r="S10" s="34"/>
      <c r="V10" s="33"/>
      <c r="W10" s="38"/>
      <c r="X10" s="34"/>
      <c r="Y10" s="34"/>
      <c r="AB10" s="39"/>
      <c r="AC10" s="38"/>
      <c r="AD10" s="34"/>
      <c r="AE10" s="34"/>
      <c r="AH10" s="39"/>
      <c r="AI10" s="39"/>
      <c r="AJ10" s="34"/>
      <c r="AK10" s="34"/>
      <c r="AN10" s="40"/>
      <c r="AO10" s="39"/>
      <c r="AP10" s="34"/>
      <c r="AQ10" s="34"/>
      <c r="AT10" s="39"/>
      <c r="AU10" s="39"/>
      <c r="AV10" s="41"/>
      <c r="AW10" s="34"/>
      <c r="AZ10" s="33"/>
      <c r="BA10" s="38"/>
      <c r="BB10" s="34"/>
      <c r="BC10" s="34"/>
    </row>
    <row r="11" spans="1:57" x14ac:dyDescent="0.35">
      <c r="B11" s="180" t="s">
        <v>90</v>
      </c>
      <c r="C11" s="181"/>
      <c r="D11" s="181"/>
      <c r="E11" s="181"/>
      <c r="F11" s="181"/>
      <c r="G11" s="182"/>
      <c r="J11" s="4"/>
      <c r="K11" s="30"/>
      <c r="L11" s="4"/>
      <c r="M11" s="4"/>
      <c r="P11" s="4"/>
      <c r="Q11" s="30"/>
      <c r="R11" s="4"/>
      <c r="S11" s="4"/>
      <c r="V11" s="4"/>
      <c r="W11" s="30"/>
      <c r="X11" s="4"/>
      <c r="Y11" s="4"/>
      <c r="AB11" s="4"/>
      <c r="AC11" s="30"/>
      <c r="AD11" s="4"/>
      <c r="AE11" s="4"/>
      <c r="AH11" s="4"/>
      <c r="AI11" s="4"/>
      <c r="AJ11" s="4"/>
      <c r="AK11" s="4"/>
      <c r="AN11" s="30"/>
      <c r="AO11" s="4"/>
      <c r="AP11" s="4"/>
      <c r="AQ11" s="4"/>
      <c r="AT11" s="4"/>
      <c r="AU11" s="4"/>
      <c r="AV11" s="4"/>
      <c r="AW11" s="4"/>
      <c r="AZ11" s="4"/>
      <c r="BA11" s="30"/>
      <c r="BB11" s="4"/>
      <c r="BC11" s="4"/>
    </row>
    <row r="12" spans="1:57" x14ac:dyDescent="0.35">
      <c r="B12" s="18" t="s">
        <v>91</v>
      </c>
      <c r="C12" s="18" t="s">
        <v>17</v>
      </c>
      <c r="D12" s="19">
        <v>44.5</v>
      </c>
      <c r="E12" s="20"/>
      <c r="F12" s="21"/>
      <c r="G12" s="22"/>
      <c r="I12" s="18" t="s">
        <v>17</v>
      </c>
      <c r="J12" s="19">
        <v>42.033000000000001</v>
      </c>
      <c r="K12" s="42"/>
      <c r="L12" s="43"/>
      <c r="M12" s="44"/>
      <c r="O12" s="18" t="s">
        <v>17</v>
      </c>
      <c r="P12" s="19">
        <v>43.585999999999999</v>
      </c>
      <c r="Q12" s="42"/>
      <c r="R12" s="43"/>
      <c r="S12" s="44"/>
      <c r="U12" s="18" t="s">
        <v>17</v>
      </c>
      <c r="V12" s="19">
        <v>47.951000000000001</v>
      </c>
      <c r="W12" s="42"/>
      <c r="X12" s="43"/>
      <c r="Y12" s="44"/>
      <c r="AA12" s="18" t="s">
        <v>17</v>
      </c>
      <c r="AB12" s="19">
        <v>48.537999999999997</v>
      </c>
      <c r="AC12" s="42"/>
      <c r="AD12" s="43"/>
      <c r="AE12" s="44"/>
      <c r="AG12" s="18" t="s">
        <v>17</v>
      </c>
      <c r="AH12" s="19">
        <v>43.692999999999998</v>
      </c>
      <c r="AI12" s="42"/>
      <c r="AJ12" s="43"/>
      <c r="AK12" s="44"/>
      <c r="AM12" s="18" t="s">
        <v>17</v>
      </c>
      <c r="AN12" s="19">
        <v>44.18</v>
      </c>
      <c r="AO12" s="42"/>
      <c r="AP12" s="43"/>
      <c r="AQ12" s="44"/>
      <c r="AS12" s="18" t="s">
        <v>17</v>
      </c>
      <c r="AT12" s="19">
        <v>45.29</v>
      </c>
      <c r="AU12" s="42"/>
      <c r="AV12" s="43"/>
      <c r="AW12" s="44"/>
      <c r="AY12" s="18" t="s">
        <v>17</v>
      </c>
      <c r="AZ12" s="19">
        <v>48.537999999999997</v>
      </c>
      <c r="BA12" s="42"/>
      <c r="BB12" s="43"/>
      <c r="BC12" s="44"/>
      <c r="BE12" s="160"/>
    </row>
    <row r="13" spans="1:57" x14ac:dyDescent="0.35">
      <c r="B13" s="23" t="s">
        <v>91</v>
      </c>
      <c r="C13" s="23" t="s">
        <v>18</v>
      </c>
      <c r="D13" s="24">
        <v>58.024000000000001</v>
      </c>
      <c r="E13" s="35"/>
      <c r="F13" s="21"/>
      <c r="G13" s="22"/>
      <c r="I13" s="23" t="s">
        <v>18</v>
      </c>
      <c r="J13" s="24">
        <v>54.84</v>
      </c>
      <c r="K13" s="20"/>
      <c r="L13" s="21"/>
      <c r="M13" s="22"/>
      <c r="O13" s="23" t="s">
        <v>18</v>
      </c>
      <c r="P13" s="24">
        <v>56.844000000000001</v>
      </c>
      <c r="Q13" s="20"/>
      <c r="R13" s="21"/>
      <c r="S13" s="22"/>
      <c r="U13" s="23" t="s">
        <v>18</v>
      </c>
      <c r="V13" s="24">
        <v>62.478000000000002</v>
      </c>
      <c r="W13" s="20"/>
      <c r="X13" s="21"/>
      <c r="Y13" s="22"/>
      <c r="AA13" s="23" t="s">
        <v>18</v>
      </c>
      <c r="AB13" s="24">
        <v>63.235999999999997</v>
      </c>
      <c r="AC13" s="20"/>
      <c r="AD13" s="21"/>
      <c r="AE13" s="22"/>
      <c r="AG13" s="23" t="s">
        <v>18</v>
      </c>
      <c r="AH13" s="24">
        <v>56.982999999999997</v>
      </c>
      <c r="AI13" s="20"/>
      <c r="AJ13" s="21"/>
      <c r="AK13" s="22"/>
      <c r="AM13" s="23" t="s">
        <v>18</v>
      </c>
      <c r="AN13" s="24">
        <v>57.610999999999997</v>
      </c>
      <c r="AO13" s="20"/>
      <c r="AP13" s="21"/>
      <c r="AQ13" s="22"/>
      <c r="AS13" s="23" t="s">
        <v>18</v>
      </c>
      <c r="AT13" s="24">
        <v>59.043999999999997</v>
      </c>
      <c r="AU13" s="20"/>
      <c r="AV13" s="21"/>
      <c r="AW13" s="22"/>
      <c r="AY13" s="23" t="s">
        <v>18</v>
      </c>
      <c r="AZ13" s="24">
        <v>63.235999999999997</v>
      </c>
      <c r="BA13" s="20"/>
      <c r="BB13" s="21"/>
      <c r="BC13" s="22"/>
      <c r="BE13" s="160"/>
    </row>
    <row r="14" spans="1:57" x14ac:dyDescent="0.35">
      <c r="B14" s="25" t="s">
        <v>91</v>
      </c>
      <c r="C14" s="25" t="s">
        <v>19</v>
      </c>
      <c r="D14" s="26"/>
      <c r="E14" s="27">
        <v>100</v>
      </c>
      <c r="F14" s="28">
        <v>0.12640000000000001</v>
      </c>
      <c r="G14" s="29">
        <v>39.102800000000002</v>
      </c>
      <c r="I14" s="25" t="s">
        <v>19</v>
      </c>
      <c r="J14" s="26"/>
      <c r="K14" s="27">
        <v>100</v>
      </c>
      <c r="L14" s="28">
        <v>0.1197</v>
      </c>
      <c r="M14" s="29">
        <v>36.921599999999998</v>
      </c>
      <c r="O14" s="25" t="s">
        <v>19</v>
      </c>
      <c r="P14" s="26"/>
      <c r="Q14" s="27">
        <v>100</v>
      </c>
      <c r="R14" s="28">
        <v>0.1239</v>
      </c>
      <c r="S14" s="29">
        <v>38.2971</v>
      </c>
      <c r="U14" s="25" t="s">
        <v>19</v>
      </c>
      <c r="V14" s="26"/>
      <c r="W14" s="27">
        <v>100</v>
      </c>
      <c r="X14" s="28">
        <v>0.1358</v>
      </c>
      <c r="Y14" s="29">
        <v>42.149900000000002</v>
      </c>
      <c r="AA14" s="25" t="s">
        <v>19</v>
      </c>
      <c r="AB14" s="26"/>
      <c r="AC14" s="27">
        <v>100</v>
      </c>
      <c r="AD14" s="28">
        <v>0.13739999999999999</v>
      </c>
      <c r="AE14" s="29">
        <v>42.668500000000002</v>
      </c>
      <c r="AG14" s="25" t="s">
        <v>19</v>
      </c>
      <c r="AH14" s="26"/>
      <c r="AI14" s="27">
        <v>100</v>
      </c>
      <c r="AJ14" s="28">
        <v>0.1242</v>
      </c>
      <c r="AK14" s="29">
        <v>38.390599999999999</v>
      </c>
      <c r="AM14" s="25" t="s">
        <v>19</v>
      </c>
      <c r="AN14" s="26"/>
      <c r="AO14" s="27">
        <v>100</v>
      </c>
      <c r="AP14" s="28">
        <v>0.1255</v>
      </c>
      <c r="AQ14" s="29">
        <v>38.824599999999997</v>
      </c>
      <c r="AS14" s="25" t="s">
        <v>19</v>
      </c>
      <c r="AT14" s="26"/>
      <c r="AU14" s="27">
        <v>100</v>
      </c>
      <c r="AV14" s="28">
        <v>0.1285</v>
      </c>
      <c r="AW14" s="29">
        <v>39.808199999999999</v>
      </c>
      <c r="AY14" s="25" t="s">
        <v>19</v>
      </c>
      <c r="AZ14" s="26"/>
      <c r="BA14" s="27">
        <v>100</v>
      </c>
      <c r="BB14" s="28">
        <v>0.13739999999999999</v>
      </c>
      <c r="BC14" s="29">
        <v>42.668500000000002</v>
      </c>
      <c r="BE14" s="160"/>
    </row>
    <row r="15" spans="1:57" x14ac:dyDescent="0.35">
      <c r="B15" s="18" t="s">
        <v>92</v>
      </c>
      <c r="C15" s="18" t="s">
        <v>17</v>
      </c>
      <c r="D15" s="19">
        <v>55.512</v>
      </c>
      <c r="E15" s="20"/>
      <c r="F15" s="21"/>
      <c r="G15" s="22"/>
      <c r="I15" s="18" t="s">
        <v>17</v>
      </c>
      <c r="J15" s="19">
        <v>52.460999999999999</v>
      </c>
      <c r="K15" s="20"/>
      <c r="L15" s="21"/>
      <c r="M15" s="22"/>
      <c r="O15" s="18" t="s">
        <v>17</v>
      </c>
      <c r="P15" s="19">
        <v>54.381999999999998</v>
      </c>
      <c r="Q15" s="20"/>
      <c r="R15" s="21"/>
      <c r="S15" s="22"/>
      <c r="U15" s="18" t="s">
        <v>17</v>
      </c>
      <c r="V15" s="19">
        <v>59.78</v>
      </c>
      <c r="W15" s="20"/>
      <c r="X15" s="21"/>
      <c r="Y15" s="22"/>
      <c r="AA15" s="18" t="s">
        <v>17</v>
      </c>
      <c r="AB15" s="19">
        <v>60.506</v>
      </c>
      <c r="AC15" s="20"/>
      <c r="AD15" s="21"/>
      <c r="AE15" s="22"/>
      <c r="AG15" s="18" t="s">
        <v>17</v>
      </c>
      <c r="AH15" s="19">
        <v>54.514000000000003</v>
      </c>
      <c r="AI15" s="20"/>
      <c r="AJ15" s="21"/>
      <c r="AK15" s="22"/>
      <c r="AM15" s="18" t="s">
        <v>17</v>
      </c>
      <c r="AN15" s="19">
        <v>55.116</v>
      </c>
      <c r="AO15" s="20"/>
      <c r="AP15" s="21"/>
      <c r="AQ15" s="22"/>
      <c r="AS15" s="18" t="s">
        <v>17</v>
      </c>
      <c r="AT15" s="19">
        <v>56.488999999999997</v>
      </c>
      <c r="AU15" s="20"/>
      <c r="AV15" s="21"/>
      <c r="AW15" s="22"/>
      <c r="AY15" s="18" t="s">
        <v>17</v>
      </c>
      <c r="AZ15" s="19">
        <v>60.506</v>
      </c>
      <c r="BA15" s="20"/>
      <c r="BB15" s="21"/>
      <c r="BC15" s="22"/>
      <c r="BE15" s="160"/>
    </row>
    <row r="16" spans="1:57" x14ac:dyDescent="0.35">
      <c r="B16" s="23" t="s">
        <v>92</v>
      </c>
      <c r="C16" s="23" t="s">
        <v>18</v>
      </c>
      <c r="D16" s="24">
        <v>72.039000000000001</v>
      </c>
      <c r="E16" s="35"/>
      <c r="F16" s="21"/>
      <c r="G16" s="22"/>
      <c r="I16" s="23" t="s">
        <v>18</v>
      </c>
      <c r="J16" s="24">
        <v>68.111000000000004</v>
      </c>
      <c r="K16" s="20"/>
      <c r="L16" s="21"/>
      <c r="M16" s="22"/>
      <c r="O16" s="23" t="s">
        <v>18</v>
      </c>
      <c r="P16" s="24">
        <v>70.584000000000003</v>
      </c>
      <c r="Q16" s="20"/>
      <c r="R16" s="21"/>
      <c r="S16" s="22"/>
      <c r="U16" s="23" t="s">
        <v>18</v>
      </c>
      <c r="V16" s="24">
        <v>77.533000000000001</v>
      </c>
      <c r="W16" s="20"/>
      <c r="X16" s="21"/>
      <c r="Y16" s="22"/>
      <c r="AA16" s="23" t="s">
        <v>18</v>
      </c>
      <c r="AB16" s="24">
        <v>78.468000000000004</v>
      </c>
      <c r="AC16" s="20"/>
      <c r="AD16" s="21"/>
      <c r="AE16" s="22"/>
      <c r="AG16" s="23" t="s">
        <v>18</v>
      </c>
      <c r="AH16" s="24">
        <v>70.754000000000005</v>
      </c>
      <c r="AI16" s="20"/>
      <c r="AJ16" s="21"/>
      <c r="AK16" s="22"/>
      <c r="AM16" s="23" t="s">
        <v>18</v>
      </c>
      <c r="AN16" s="24">
        <v>71.53</v>
      </c>
      <c r="AO16" s="20"/>
      <c r="AP16" s="21"/>
      <c r="AQ16" s="22"/>
      <c r="AS16" s="23" t="s">
        <v>18</v>
      </c>
      <c r="AT16" s="24">
        <v>73.296999999999997</v>
      </c>
      <c r="AU16" s="20"/>
      <c r="AV16" s="21"/>
      <c r="AW16" s="22"/>
      <c r="AY16" s="23" t="s">
        <v>18</v>
      </c>
      <c r="AZ16" s="24">
        <v>78.468000000000004</v>
      </c>
      <c r="BA16" s="20"/>
      <c r="BB16" s="21"/>
      <c r="BC16" s="22"/>
      <c r="BE16" s="160"/>
    </row>
    <row r="17" spans="2:57" x14ac:dyDescent="0.35">
      <c r="B17" s="25" t="s">
        <v>92</v>
      </c>
      <c r="C17" s="25" t="s">
        <v>19</v>
      </c>
      <c r="D17" s="26"/>
      <c r="E17" s="27">
        <v>100</v>
      </c>
      <c r="F17" s="28">
        <v>0.13270000000000001</v>
      </c>
      <c r="G17" s="29">
        <v>52.188899999999997</v>
      </c>
      <c r="I17" s="25" t="s">
        <v>19</v>
      </c>
      <c r="J17" s="26"/>
      <c r="K17" s="27">
        <v>100</v>
      </c>
      <c r="L17" s="28">
        <v>0.12570000000000001</v>
      </c>
      <c r="M17" s="29">
        <v>49.308399999999999</v>
      </c>
      <c r="O17" s="25" t="s">
        <v>19</v>
      </c>
      <c r="P17" s="26"/>
      <c r="Q17" s="27">
        <v>100</v>
      </c>
      <c r="R17" s="28">
        <v>0.13009999999999999</v>
      </c>
      <c r="S17" s="29">
        <v>51.122500000000002</v>
      </c>
      <c r="U17" s="25" t="s">
        <v>19</v>
      </c>
      <c r="V17" s="26"/>
      <c r="W17" s="27">
        <v>100</v>
      </c>
      <c r="X17" s="28">
        <v>0.14249999999999999</v>
      </c>
      <c r="Y17" s="29">
        <v>56.217399999999998</v>
      </c>
      <c r="AA17" s="25" t="s">
        <v>19</v>
      </c>
      <c r="AB17" s="26"/>
      <c r="AC17" s="27">
        <v>100</v>
      </c>
      <c r="AD17" s="28">
        <v>0.14419999999999999</v>
      </c>
      <c r="AE17" s="29">
        <v>56.898099999999999</v>
      </c>
      <c r="AG17" s="25" t="s">
        <v>19</v>
      </c>
      <c r="AH17" s="26"/>
      <c r="AI17" s="27">
        <v>100</v>
      </c>
      <c r="AJ17" s="28">
        <v>0.13039999999999999</v>
      </c>
      <c r="AK17" s="29">
        <v>51.2483</v>
      </c>
      <c r="AM17" s="25" t="s">
        <v>19</v>
      </c>
      <c r="AN17" s="26"/>
      <c r="AO17" s="27">
        <v>100</v>
      </c>
      <c r="AP17" s="28">
        <v>0.1318</v>
      </c>
      <c r="AQ17" s="29">
        <v>51.8142</v>
      </c>
      <c r="AS17" s="25" t="s">
        <v>19</v>
      </c>
      <c r="AT17" s="26"/>
      <c r="AU17" s="27">
        <v>100</v>
      </c>
      <c r="AV17" s="28">
        <v>0.13500000000000001</v>
      </c>
      <c r="AW17" s="29">
        <v>53.102600000000002</v>
      </c>
      <c r="AY17" s="25" t="s">
        <v>19</v>
      </c>
      <c r="AZ17" s="26"/>
      <c r="BA17" s="27">
        <v>100</v>
      </c>
      <c r="BB17" s="28">
        <v>0.14419999999999999</v>
      </c>
      <c r="BC17" s="29">
        <v>56.898099999999999</v>
      </c>
      <c r="BE17" s="160"/>
    </row>
    <row r="19" spans="2:57" x14ac:dyDescent="0.35">
      <c r="B19" s="177" t="s">
        <v>93</v>
      </c>
      <c r="C19" s="178"/>
      <c r="D19" s="178"/>
      <c r="E19" s="178"/>
      <c r="F19" s="178"/>
      <c r="G19" s="179"/>
    </row>
    <row r="20" spans="2:57" x14ac:dyDescent="0.35">
      <c r="B20" s="18" t="s">
        <v>94</v>
      </c>
      <c r="C20" s="18" t="s">
        <v>17</v>
      </c>
      <c r="D20" s="19">
        <v>64.5</v>
      </c>
      <c r="E20" s="20"/>
      <c r="F20" s="21"/>
      <c r="G20" s="22"/>
      <c r="I20" s="18" t="s">
        <v>17</v>
      </c>
      <c r="J20" s="19">
        <v>60.972068504389973</v>
      </c>
      <c r="K20" s="42"/>
      <c r="L20" s="43"/>
      <c r="M20" s="44"/>
      <c r="O20" s="18" t="s">
        <v>17</v>
      </c>
      <c r="P20" s="19">
        <v>63.192869051976025</v>
      </c>
      <c r="Q20" s="42"/>
      <c r="R20" s="43"/>
      <c r="S20" s="44"/>
      <c r="U20" s="18" t="s">
        <v>17</v>
      </c>
      <c r="V20" s="19">
        <v>69.435172914247616</v>
      </c>
      <c r="W20" s="42"/>
      <c r="X20" s="43"/>
      <c r="Y20" s="44"/>
      <c r="AA20" s="18" t="s">
        <v>17</v>
      </c>
      <c r="AB20" s="19">
        <v>70.274769952434852</v>
      </c>
      <c r="AC20" s="42"/>
      <c r="AD20" s="43"/>
      <c r="AE20" s="44"/>
      <c r="AG20" s="18" t="s">
        <v>17</v>
      </c>
      <c r="AH20" s="19">
        <v>63.345973177107872</v>
      </c>
      <c r="AI20" s="42"/>
      <c r="AJ20" s="43"/>
      <c r="AK20" s="44"/>
      <c r="AM20" s="18" t="s">
        <v>17</v>
      </c>
      <c r="AN20" s="19">
        <v>64.042428973338829</v>
      </c>
      <c r="AO20" s="42"/>
      <c r="AP20" s="43"/>
      <c r="AQ20" s="44"/>
      <c r="AS20" s="18" t="s">
        <v>17</v>
      </c>
      <c r="AT20" s="19">
        <v>65.629777793372796</v>
      </c>
      <c r="AU20" s="42"/>
      <c r="AV20" s="43"/>
      <c r="AW20" s="44"/>
      <c r="AY20" s="18" t="s">
        <v>17</v>
      </c>
      <c r="AZ20" s="19">
        <v>70.274769952434852</v>
      </c>
      <c r="BA20" s="42"/>
      <c r="BB20" s="43"/>
      <c r="BC20" s="44"/>
      <c r="BE20" s="160"/>
    </row>
    <row r="21" spans="2:57" x14ac:dyDescent="0.35">
      <c r="B21" s="23" t="s">
        <v>94</v>
      </c>
      <c r="C21" s="23" t="s">
        <v>18</v>
      </c>
      <c r="D21" s="24">
        <v>71.024000000000001</v>
      </c>
      <c r="E21" s="35"/>
      <c r="F21" s="21"/>
      <c r="G21" s="22"/>
      <c r="I21" s="23" t="s">
        <v>18</v>
      </c>
      <c r="J21" s="24">
        <v>67.150394527853479</v>
      </c>
      <c r="K21" s="20"/>
      <c r="L21" s="21"/>
      <c r="M21" s="22"/>
      <c r="O21" s="23" t="s">
        <v>18</v>
      </c>
      <c r="P21" s="24">
        <v>69.588464883784411</v>
      </c>
      <c r="Q21" s="20"/>
      <c r="R21" s="21"/>
      <c r="S21" s="22"/>
      <c r="U21" s="23" t="s">
        <v>18</v>
      </c>
      <c r="V21" s="24">
        <v>76.442712394260951</v>
      </c>
      <c r="W21" s="20"/>
      <c r="X21" s="21"/>
      <c r="Y21" s="22"/>
      <c r="AA21" s="23" t="s">
        <v>18</v>
      </c>
      <c r="AB21" s="24">
        <v>77.364900469082656</v>
      </c>
      <c r="AC21" s="20"/>
      <c r="AD21" s="21"/>
      <c r="AE21" s="22"/>
      <c r="AG21" s="23" t="s">
        <v>18</v>
      </c>
      <c r="AH21" s="24">
        <v>69.757432565120126</v>
      </c>
      <c r="AI21" s="20"/>
      <c r="AJ21" s="21"/>
      <c r="AK21" s="22"/>
      <c r="AM21" s="23" t="s">
        <v>18</v>
      </c>
      <c r="AN21" s="24">
        <v>70.521578832670244</v>
      </c>
      <c r="AO21" s="20"/>
      <c r="AP21" s="21"/>
      <c r="AQ21" s="22"/>
      <c r="AS21" s="23" t="s">
        <v>18</v>
      </c>
      <c r="AT21" s="24">
        <v>72.264855565692315</v>
      </c>
      <c r="AU21" s="20"/>
      <c r="AV21" s="21"/>
      <c r="AW21" s="22"/>
      <c r="AY21" s="23" t="s">
        <v>18</v>
      </c>
      <c r="AZ21" s="24">
        <v>77.364900469082656</v>
      </c>
      <c r="BA21" s="20"/>
      <c r="BB21" s="21"/>
      <c r="BC21" s="22"/>
      <c r="BE21" s="160"/>
    </row>
    <row r="22" spans="2:57" x14ac:dyDescent="0.35">
      <c r="B22" s="25" t="s">
        <v>94</v>
      </c>
      <c r="C22" s="25" t="s">
        <v>19</v>
      </c>
      <c r="D22" s="26"/>
      <c r="E22" s="27">
        <v>100</v>
      </c>
      <c r="F22" s="28">
        <v>0.12640000000000001</v>
      </c>
      <c r="G22" s="29">
        <v>52.102800000000002</v>
      </c>
      <c r="I22" s="25" t="s">
        <v>19</v>
      </c>
      <c r="J22" s="26"/>
      <c r="K22" s="27">
        <v>100</v>
      </c>
      <c r="L22" s="28">
        <v>0.1197</v>
      </c>
      <c r="M22" s="29">
        <v>49.231999999999999</v>
      </c>
      <c r="O22" s="25" t="s">
        <v>19</v>
      </c>
      <c r="P22" s="26"/>
      <c r="Q22" s="27">
        <v>100</v>
      </c>
      <c r="R22" s="28">
        <v>0.1239</v>
      </c>
      <c r="S22" s="29">
        <v>51.041600000000003</v>
      </c>
      <c r="U22" s="25" t="s">
        <v>19</v>
      </c>
      <c r="V22" s="26"/>
      <c r="W22" s="27">
        <v>100</v>
      </c>
      <c r="X22" s="28">
        <v>0.1358</v>
      </c>
      <c r="Y22" s="29">
        <v>56.114600000000003</v>
      </c>
      <c r="AA22" s="25" t="s">
        <v>19</v>
      </c>
      <c r="AB22" s="26"/>
      <c r="AC22" s="27">
        <v>100</v>
      </c>
      <c r="AD22" s="28">
        <v>0.13739999999999999</v>
      </c>
      <c r="AE22" s="29">
        <v>56.797400000000003</v>
      </c>
      <c r="AG22" s="25" t="s">
        <v>19</v>
      </c>
      <c r="AH22" s="26"/>
      <c r="AI22" s="27">
        <v>100</v>
      </c>
      <c r="AJ22" s="28">
        <v>0.1242</v>
      </c>
      <c r="AK22" s="29">
        <v>51.164999999999999</v>
      </c>
      <c r="AM22" s="25" t="s">
        <v>19</v>
      </c>
      <c r="AN22" s="26"/>
      <c r="AO22" s="27">
        <v>100</v>
      </c>
      <c r="AP22" s="28">
        <v>0.1255</v>
      </c>
      <c r="AQ22" s="29">
        <v>51.735199999999999</v>
      </c>
      <c r="AS22" s="25" t="s">
        <v>19</v>
      </c>
      <c r="AT22" s="26"/>
      <c r="AU22" s="27">
        <v>100</v>
      </c>
      <c r="AV22" s="28">
        <v>0.1285</v>
      </c>
      <c r="AW22" s="29">
        <v>53.0291</v>
      </c>
      <c r="AY22" s="25" t="s">
        <v>19</v>
      </c>
      <c r="AZ22" s="26"/>
      <c r="BA22" s="27">
        <v>100</v>
      </c>
      <c r="BB22" s="28">
        <v>0.13739999999999999</v>
      </c>
      <c r="BC22" s="29">
        <v>56.797400000000003</v>
      </c>
      <c r="BE22" s="160"/>
    </row>
    <row r="24" spans="2:57" x14ac:dyDescent="0.35">
      <c r="B24" s="50" t="s">
        <v>99</v>
      </c>
    </row>
    <row r="26" spans="2:57" x14ac:dyDescent="0.35">
      <c r="B26" s="51" t="s">
        <v>22</v>
      </c>
    </row>
    <row r="27" spans="2:57" x14ac:dyDescent="0.35">
      <c r="B27" s="4" t="s">
        <v>23</v>
      </c>
    </row>
    <row r="28" spans="2:57" x14ac:dyDescent="0.35">
      <c r="B28" s="50" t="s">
        <v>96</v>
      </c>
    </row>
  </sheetData>
  <mergeCells count="11">
    <mergeCell ref="AM8:AQ8"/>
    <mergeCell ref="AS8:AW8"/>
    <mergeCell ref="AY8:BC8"/>
    <mergeCell ref="B11:G11"/>
    <mergeCell ref="B19:G19"/>
    <mergeCell ref="C8:G8"/>
    <mergeCell ref="I8:M8"/>
    <mergeCell ref="O8:S8"/>
    <mergeCell ref="U8:Y8"/>
    <mergeCell ref="AA8:AE8"/>
    <mergeCell ref="AG8:AK8"/>
  </mergeCells>
  <hyperlinks>
    <hyperlink ref="B26" r:id="rId1" xr:uid="{B553EAFE-78B0-4423-BFE1-CC1DF0046311}"/>
  </hyperlinks>
  <pageMargins left="0.7" right="0.7" top="0.75" bottom="0.75" header="0.3" footer="0.3"/>
  <pageSetup scale="10" orientation="portrait" r:id="rId2"/>
  <headerFooter>
    <oddHeader>&amp;C&amp;G</oddHeader>
    <oddFooter>&amp;L_x000D_&amp;1#&amp;"Calibri"&amp;10&amp;K000000 Classified: RMG – Internal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23BBC-7150-449F-A56C-FF7C59C9067A}">
  <sheetPr>
    <pageSetUpPr fitToPage="1"/>
  </sheetPr>
  <dimension ref="A1:N24"/>
  <sheetViews>
    <sheetView showGridLines="0" zoomScale="85" zoomScaleNormal="85" workbookViewId="0">
      <pane ySplit="1" topLeftCell="A2" activePane="bottomLeft" state="frozen"/>
      <selection pane="bottomLeft" activeCell="I19" sqref="I19"/>
    </sheetView>
  </sheetViews>
  <sheetFormatPr defaultColWidth="8.81640625" defaultRowHeight="14.5" x14ac:dyDescent="0.35"/>
  <cols>
    <col min="1" max="1" width="2.7265625" style="58" customWidth="1"/>
    <col min="2" max="2" width="9.26953125" style="58" customWidth="1"/>
    <col min="3" max="3" width="71" style="58" customWidth="1"/>
    <col min="4" max="4" width="8.81640625" style="58"/>
    <col min="5" max="5" width="8.81640625" style="52"/>
    <col min="6" max="6" width="8.81640625" style="58"/>
    <col min="7" max="7" width="4.1796875" style="58" customWidth="1"/>
    <col min="8" max="8" width="9.1796875" style="58" customWidth="1"/>
    <col min="9" max="13" width="8.81640625" style="58"/>
    <col min="14" max="14" width="6.81640625" style="58" customWidth="1"/>
    <col min="15" max="16384" width="8.81640625" style="58"/>
  </cols>
  <sheetData>
    <row r="1" spans="1:14" s="55" customFormat="1" ht="18" x14ac:dyDescent="0.4">
      <c r="A1" s="54" t="s">
        <v>24</v>
      </c>
      <c r="C1" s="54"/>
    </row>
    <row r="2" spans="1:14" s="56" customFormat="1" x14ac:dyDescent="0.35"/>
    <row r="3" spans="1:14" ht="18" x14ac:dyDescent="0.4">
      <c r="A3" s="57"/>
      <c r="C3" s="59" t="s">
        <v>25</v>
      </c>
    </row>
    <row r="4" spans="1:14" x14ac:dyDescent="0.35">
      <c r="G4" s="60"/>
      <c r="H4" s="61"/>
      <c r="I4" s="61"/>
      <c r="J4" s="61"/>
      <c r="K4" s="61"/>
      <c r="L4" s="61"/>
      <c r="M4" s="61"/>
      <c r="N4" s="62"/>
    </row>
    <row r="5" spans="1:14" ht="15.5" x14ac:dyDescent="0.35">
      <c r="B5" s="63" t="s">
        <v>26</v>
      </c>
      <c r="C5" s="64"/>
      <c r="G5" s="65"/>
      <c r="H5" s="66" t="s">
        <v>27</v>
      </c>
      <c r="N5" s="67"/>
    </row>
    <row r="6" spans="1:14" s="68" customFormat="1" ht="34.15" customHeight="1" x14ac:dyDescent="0.35">
      <c r="B6" s="69" t="s">
        <v>28</v>
      </c>
      <c r="C6" s="183" t="s">
        <v>29</v>
      </c>
      <c r="D6" s="184"/>
      <c r="E6" s="52"/>
      <c r="G6" s="70"/>
      <c r="I6" s="58"/>
      <c r="J6" s="71" t="s">
        <v>14</v>
      </c>
      <c r="K6" s="71" t="s">
        <v>15</v>
      </c>
      <c r="L6" s="71" t="s">
        <v>16</v>
      </c>
      <c r="N6" s="72"/>
    </row>
    <row r="7" spans="1:14" s="68" customFormat="1" ht="34.15" customHeight="1" x14ac:dyDescent="0.25">
      <c r="B7" s="73" t="s">
        <v>30</v>
      </c>
      <c r="C7" s="184" t="s">
        <v>31</v>
      </c>
      <c r="D7" s="184"/>
      <c r="E7" s="52"/>
      <c r="G7" s="70"/>
      <c r="I7" s="74" t="s">
        <v>32</v>
      </c>
      <c r="J7" s="75">
        <v>100</v>
      </c>
      <c r="K7" s="76">
        <v>8.7400000000000005E-2</v>
      </c>
      <c r="L7" s="75">
        <v>71.597200000000001</v>
      </c>
      <c r="N7" s="72"/>
    </row>
    <row r="8" spans="1:14" s="68" customFormat="1" ht="36" customHeight="1" x14ac:dyDescent="0.25">
      <c r="B8" s="73" t="s">
        <v>33</v>
      </c>
      <c r="C8" s="184" t="s">
        <v>34</v>
      </c>
      <c r="D8" s="184"/>
      <c r="E8" s="52"/>
      <c r="G8" s="70"/>
      <c r="H8" s="77"/>
      <c r="I8" s="74" t="s">
        <v>35</v>
      </c>
      <c r="J8" s="75">
        <v>325</v>
      </c>
      <c r="K8" s="78" t="s">
        <v>36</v>
      </c>
      <c r="L8" s="79"/>
      <c r="N8" s="72"/>
    </row>
    <row r="9" spans="1:14" s="68" customFormat="1" ht="36" customHeight="1" x14ac:dyDescent="0.25">
      <c r="B9" s="73" t="s">
        <v>37</v>
      </c>
      <c r="C9" s="184" t="s">
        <v>38</v>
      </c>
      <c r="D9" s="184"/>
      <c r="E9" s="52"/>
      <c r="G9" s="70"/>
      <c r="H9" s="77"/>
      <c r="I9" s="74" t="s">
        <v>39</v>
      </c>
      <c r="J9" s="80">
        <f>ROUND(((J8-J7)*K7)+L7,3)</f>
        <v>91.262</v>
      </c>
      <c r="K9" s="81"/>
      <c r="L9" s="79"/>
      <c r="N9" s="72"/>
    </row>
    <row r="10" spans="1:14" x14ac:dyDescent="0.35">
      <c r="G10" s="82"/>
      <c r="H10" s="83"/>
      <c r="I10" s="83"/>
      <c r="J10" s="83"/>
      <c r="K10" s="83"/>
      <c r="L10" s="83"/>
      <c r="M10" s="83"/>
      <c r="N10" s="84"/>
    </row>
    <row r="11" spans="1:14" ht="15.5" x14ac:dyDescent="0.35">
      <c r="B11" s="85" t="s">
        <v>40</v>
      </c>
      <c r="C11" s="86"/>
      <c r="D11" s="86"/>
    </row>
    <row r="12" spans="1:14" x14ac:dyDescent="0.35">
      <c r="B12" s="87" t="s">
        <v>41</v>
      </c>
      <c r="C12" s="86"/>
      <c r="D12" s="86"/>
    </row>
    <row r="13" spans="1:14" x14ac:dyDescent="0.35">
      <c r="B13" s="88" t="s">
        <v>28</v>
      </c>
      <c r="C13" s="89" t="s">
        <v>42</v>
      </c>
      <c r="D13" s="90" t="e">
        <f>'RMW Bag Prices'!#REF!</f>
        <v>#REF!</v>
      </c>
    </row>
    <row r="14" spans="1:14" x14ac:dyDescent="0.35">
      <c r="B14" s="91"/>
      <c r="C14" s="92" t="s">
        <v>43</v>
      </c>
      <c r="D14" s="93" t="e">
        <f>'RMW Bag Prices'!#REF!</f>
        <v>#REF!</v>
      </c>
    </row>
    <row r="15" spans="1:14" ht="18" customHeight="1" x14ac:dyDescent="0.35">
      <c r="B15" s="91" t="s">
        <v>30</v>
      </c>
      <c r="C15" s="94" t="s">
        <v>44</v>
      </c>
      <c r="D15" s="95" t="s">
        <v>45</v>
      </c>
    </row>
    <row r="16" spans="1:14" ht="18" customHeight="1" x14ac:dyDescent="0.35">
      <c r="B16" s="91" t="s">
        <v>46</v>
      </c>
      <c r="C16" s="94" t="e">
        <f>"Incremental price = 225g x "&amp;TEXT(D13,"0.0000p")</f>
        <v>#REF!</v>
      </c>
      <c r="D16" s="95" t="e">
        <f>(325-100)*D13</f>
        <v>#REF!</v>
      </c>
      <c r="H16" s="78"/>
      <c r="I16" s="96"/>
    </row>
    <row r="17" spans="2:9" ht="18" customHeight="1" x14ac:dyDescent="0.35">
      <c r="B17" s="91" t="s">
        <v>47</v>
      </c>
      <c r="C17" s="94" t="e">
        <f>"Final price = "&amp;TEXT(D16,"0.0000p")&amp;" + "&amp;TEXT(D14,"0.0000p")&amp;", rounded to the nearest 1/1000th of a penny"</f>
        <v>#REF!</v>
      </c>
      <c r="D17" s="97" t="e">
        <f>ROUND(D14+D16,3)</f>
        <v>#REF!</v>
      </c>
      <c r="H17" s="78"/>
      <c r="I17" s="96"/>
    </row>
    <row r="18" spans="2:9" ht="18" customHeight="1" x14ac:dyDescent="0.35">
      <c r="B18" s="88"/>
      <c r="C18" s="89"/>
      <c r="D18" s="98"/>
      <c r="H18" s="78"/>
      <c r="I18" s="99"/>
    </row>
    <row r="19" spans="2:9" x14ac:dyDescent="0.35">
      <c r="B19" s="87" t="s">
        <v>48</v>
      </c>
      <c r="C19" s="86"/>
      <c r="D19" s="86"/>
    </row>
    <row r="20" spans="2:9" x14ac:dyDescent="0.35">
      <c r="B20" s="86" t="str">
        <f>"Business mail presented in trays will save "&amp;TEXT('[13]RMW Prices'!$D$120,"0.0p")&amp;" per item"</f>
        <v>Business mail presented in trays will save 2.0p per item</v>
      </c>
      <c r="C20" s="86"/>
      <c r="D20" s="86"/>
    </row>
    <row r="21" spans="2:9" x14ac:dyDescent="0.35">
      <c r="B21" s="86" t="e">
        <f>"Final tray price = "&amp;TEXT(D17,"0.000p")&amp;" - "&amp;TEXT('[13]RMW Prices'!$D$120,"0.0p")</f>
        <v>#REF!</v>
      </c>
      <c r="C21" s="100"/>
      <c r="D21" s="161" t="e">
        <f>D17-'RMW Bag Prices'!#REF!</f>
        <v>#REF!</v>
      </c>
    </row>
    <row r="23" spans="2:9" x14ac:dyDescent="0.35">
      <c r="B23" s="101" t="s">
        <v>22</v>
      </c>
    </row>
    <row r="24" spans="2:9" x14ac:dyDescent="0.35">
      <c r="B24" s="58" t="s">
        <v>49</v>
      </c>
    </row>
  </sheetData>
  <mergeCells count="4">
    <mergeCell ref="C6:D6"/>
    <mergeCell ref="C7:D7"/>
    <mergeCell ref="C8:D8"/>
    <mergeCell ref="C9:D9"/>
  </mergeCells>
  <dataValidations count="1">
    <dataValidation type="whole" allowBlank="1" showInputMessage="1" showErrorMessage="1" sqref="J8 J65544 J131080 J196616 J262152 J327688 J393224 J458760 J524296 J589832 J655368 J720904 J786440 J851976 J917512 J983048" xr:uid="{DCAFF213-EE97-4319-8B71-46B4FBAD8052}">
      <formula1>251</formula1>
      <formula2>750</formula2>
    </dataValidation>
  </dataValidations>
  <hyperlinks>
    <hyperlink ref="B23" r:id="rId1" xr:uid="{CC58096F-4218-464C-A78A-E185F4837DFC}"/>
  </hyperlinks>
  <pageMargins left="0.31496062992125984" right="0.31496062992125984" top="0.74803149606299213" bottom="0.74803149606299213" header="0.31496062992125984" footer="0.31496062992125984"/>
  <pageSetup paperSize="9" scale="81" orientation="portrait" horizontalDpi="300" verticalDpi="300" r:id="rId2"/>
  <headerFooter>
    <oddHeader>&amp;A</oddHeader>
    <oddFooter>&amp;F&amp;L&amp;1#&amp;"Calibri"&amp;10&amp;K000000Classified: RMG –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9D85-4354-409F-ABE1-A9D5313EC555}">
  <sheetPr>
    <pageSetUpPr fitToPage="1"/>
  </sheetPr>
  <dimension ref="A1:D70"/>
  <sheetViews>
    <sheetView showGridLines="0" zoomScale="85" zoomScaleNormal="85" workbookViewId="0">
      <pane ySplit="1" topLeftCell="A24" activePane="bottomLeft" state="frozen"/>
      <selection activeCell="P8" sqref="P8"/>
      <selection pane="bottomLeft" activeCell="D37" sqref="D37"/>
    </sheetView>
  </sheetViews>
  <sheetFormatPr defaultColWidth="8.90625" defaultRowHeight="14.5" zeroHeight="1" x14ac:dyDescent="0.35"/>
  <cols>
    <col min="1" max="1" width="2.54296875" style="50" customWidth="1"/>
    <col min="2" max="2" width="68.08984375" style="50" customWidth="1"/>
    <col min="3" max="3" width="16.08984375" style="50" customWidth="1"/>
    <col min="4" max="4" width="20.36328125" style="50" customWidth="1"/>
    <col min="5" max="16384" width="8.90625" style="50"/>
  </cols>
  <sheetData>
    <row r="1" spans="1:4" s="103" customFormat="1" ht="18" x14ac:dyDescent="0.4">
      <c r="A1" s="102" t="s">
        <v>100</v>
      </c>
      <c r="B1" s="102"/>
      <c r="C1" s="102"/>
    </row>
    <row r="2" spans="1:4" s="56" customFormat="1" x14ac:dyDescent="0.35"/>
    <row r="3" spans="1:4" ht="31.5" customHeight="1" x14ac:dyDescent="0.35">
      <c r="A3" s="104"/>
      <c r="B3" s="105" t="s">
        <v>11</v>
      </c>
      <c r="C3" s="106" t="s">
        <v>50</v>
      </c>
      <c r="D3" s="107" t="s">
        <v>51</v>
      </c>
    </row>
    <row r="4" spans="1:4" x14ac:dyDescent="0.35">
      <c r="A4" s="104"/>
      <c r="B4" s="108" t="s">
        <v>52</v>
      </c>
      <c r="C4" s="109" t="s">
        <v>21</v>
      </c>
      <c r="D4" s="110" t="s">
        <v>101</v>
      </c>
    </row>
    <row r="5" spans="1:4" x14ac:dyDescent="0.35">
      <c r="A5" s="104"/>
      <c r="B5" s="111"/>
      <c r="C5" s="112" t="s">
        <v>53</v>
      </c>
      <c r="D5" s="113" t="s">
        <v>102</v>
      </c>
    </row>
    <row r="6" spans="1:4" x14ac:dyDescent="0.35">
      <c r="B6" s="108" t="s">
        <v>54</v>
      </c>
      <c r="C6" s="109"/>
      <c r="D6" s="114" t="s">
        <v>103</v>
      </c>
    </row>
    <row r="7" spans="1:4" x14ac:dyDescent="0.35">
      <c r="B7" s="115" t="s">
        <v>55</v>
      </c>
      <c r="C7" s="109"/>
      <c r="D7" s="114" t="s">
        <v>103</v>
      </c>
    </row>
    <row r="8" spans="1:4" x14ac:dyDescent="0.35">
      <c r="B8" s="116" t="s">
        <v>56</v>
      </c>
      <c r="C8" s="117" t="s">
        <v>21</v>
      </c>
      <c r="D8" s="118" t="s">
        <v>104</v>
      </c>
    </row>
    <row r="9" spans="1:4" x14ac:dyDescent="0.35">
      <c r="B9" s="119"/>
      <c r="C9" s="120" t="s">
        <v>53</v>
      </c>
      <c r="D9" s="121" t="s">
        <v>105</v>
      </c>
    </row>
    <row r="10" spans="1:4" x14ac:dyDescent="0.35">
      <c r="B10" s="115" t="s">
        <v>57</v>
      </c>
      <c r="C10" s="109"/>
      <c r="D10" s="122">
        <v>3.12</v>
      </c>
    </row>
    <row r="11" spans="1:4" x14ac:dyDescent="0.35">
      <c r="B11" s="115" t="s">
        <v>58</v>
      </c>
      <c r="C11" s="109"/>
      <c r="D11" s="122"/>
    </row>
    <row r="12" spans="1:4" x14ac:dyDescent="0.35">
      <c r="B12" s="152" t="s">
        <v>106</v>
      </c>
      <c r="C12" s="112" t="s">
        <v>21</v>
      </c>
      <c r="D12" s="123" t="s">
        <v>107</v>
      </c>
    </row>
    <row r="13" spans="1:4" x14ac:dyDescent="0.35">
      <c r="B13" s="152" t="s">
        <v>108</v>
      </c>
      <c r="C13" s="124" t="s">
        <v>53</v>
      </c>
      <c r="D13" s="125" t="s">
        <v>109</v>
      </c>
    </row>
    <row r="14" spans="1:4" x14ac:dyDescent="0.35">
      <c r="B14" s="115" t="s">
        <v>59</v>
      </c>
      <c r="C14" s="109"/>
      <c r="D14" s="122">
        <v>14.2</v>
      </c>
    </row>
    <row r="15" spans="1:4" x14ac:dyDescent="0.35">
      <c r="B15" s="126" t="s">
        <v>60</v>
      </c>
      <c r="C15" s="127"/>
      <c r="D15" s="128">
        <v>17.7</v>
      </c>
    </row>
    <row r="16" spans="1:4" x14ac:dyDescent="0.35">
      <c r="B16" s="126" t="s">
        <v>61</v>
      </c>
      <c r="C16" s="127"/>
      <c r="D16" s="128">
        <v>1.9</v>
      </c>
    </row>
    <row r="17" spans="2:4" x14ac:dyDescent="0.35">
      <c r="B17" s="129" t="s">
        <v>62</v>
      </c>
      <c r="C17" s="127"/>
      <c r="D17" s="130"/>
    </row>
    <row r="18" spans="2:4" x14ac:dyDescent="0.35">
      <c r="B18" s="126" t="s">
        <v>63</v>
      </c>
      <c r="C18" s="127"/>
      <c r="D18" s="128">
        <v>150.83000000000001</v>
      </c>
    </row>
    <row r="19" spans="2:4" x14ac:dyDescent="0.35">
      <c r="B19" s="108" t="s">
        <v>64</v>
      </c>
      <c r="C19" s="131"/>
      <c r="D19" s="132"/>
    </row>
    <row r="20" spans="2:4" x14ac:dyDescent="0.35">
      <c r="B20" s="126" t="s">
        <v>65</v>
      </c>
      <c r="C20" s="127"/>
      <c r="D20" s="133" t="s">
        <v>84</v>
      </c>
    </row>
    <row r="21" spans="2:4" x14ac:dyDescent="0.35">
      <c r="B21" s="108" t="s">
        <v>66</v>
      </c>
      <c r="C21" s="131"/>
      <c r="D21" s="132"/>
    </row>
    <row r="22" spans="2:4" x14ac:dyDescent="0.35">
      <c r="B22" s="126" t="s">
        <v>67</v>
      </c>
      <c r="C22" s="127"/>
      <c r="D22" s="128">
        <v>180.55</v>
      </c>
    </row>
    <row r="23" spans="2:4" x14ac:dyDescent="0.35">
      <c r="B23" s="134" t="s">
        <v>68</v>
      </c>
      <c r="C23" s="135"/>
      <c r="D23" s="136">
        <v>57.5</v>
      </c>
    </row>
    <row r="24" spans="2:4" ht="27" customHeight="1" x14ac:dyDescent="0.35">
      <c r="B24" s="137" t="s">
        <v>69</v>
      </c>
      <c r="C24" s="185" t="s">
        <v>70</v>
      </c>
      <c r="D24" s="186"/>
    </row>
    <row r="25" spans="2:4" x14ac:dyDescent="0.35">
      <c r="B25" s="126" t="s">
        <v>71</v>
      </c>
      <c r="C25" s="185"/>
      <c r="D25" s="186"/>
    </row>
    <row r="26" spans="2:4" ht="35.5" x14ac:dyDescent="0.35">
      <c r="B26" s="138" t="s">
        <v>72</v>
      </c>
      <c r="C26" s="187"/>
      <c r="D26" s="188"/>
    </row>
    <row r="27" spans="2:4" x14ac:dyDescent="0.35">
      <c r="B27" s="139"/>
      <c r="C27" s="140"/>
      <c r="D27" s="141"/>
    </row>
    <row r="28" spans="2:4" ht="26" x14ac:dyDescent="0.35">
      <c r="B28" s="142" t="s">
        <v>73</v>
      </c>
      <c r="C28" s="141"/>
      <c r="D28" s="141"/>
    </row>
    <row r="29" spans="2:4" x14ac:dyDescent="0.35">
      <c r="B29" s="141"/>
      <c r="C29" s="141"/>
      <c r="D29" s="141"/>
    </row>
    <row r="30" spans="2:4" ht="15.5" x14ac:dyDescent="0.35">
      <c r="B30" s="105" t="s">
        <v>74</v>
      </c>
      <c r="C30" s="106" t="s">
        <v>50</v>
      </c>
      <c r="D30" s="107" t="s">
        <v>51</v>
      </c>
    </row>
    <row r="31" spans="2:4" x14ac:dyDescent="0.35">
      <c r="B31" s="108" t="s">
        <v>75</v>
      </c>
      <c r="C31" s="109" t="s">
        <v>21</v>
      </c>
      <c r="D31" s="110" t="s">
        <v>110</v>
      </c>
    </row>
    <row r="32" spans="2:4" x14ac:dyDescent="0.35">
      <c r="B32" s="111"/>
      <c r="C32" s="112" t="s">
        <v>53</v>
      </c>
      <c r="D32" s="113" t="s">
        <v>111</v>
      </c>
    </row>
    <row r="33" spans="2:4" x14ac:dyDescent="0.35">
      <c r="B33" s="108" t="s">
        <v>76</v>
      </c>
      <c r="C33" s="109" t="s">
        <v>21</v>
      </c>
      <c r="D33" s="110" t="s">
        <v>112</v>
      </c>
    </row>
    <row r="34" spans="2:4" ht="15" customHeight="1" x14ac:dyDescent="0.35">
      <c r="B34" s="126"/>
      <c r="C34" s="112" t="s">
        <v>53</v>
      </c>
      <c r="D34" s="113" t="s">
        <v>112</v>
      </c>
    </row>
    <row r="35" spans="2:4" x14ac:dyDescent="0.35">
      <c r="B35" s="115" t="s">
        <v>77</v>
      </c>
      <c r="C35" s="109" t="s">
        <v>21</v>
      </c>
      <c r="D35" s="114" t="s">
        <v>113</v>
      </c>
    </row>
    <row r="36" spans="2:4" x14ac:dyDescent="0.35">
      <c r="B36" s="111"/>
      <c r="C36" s="112" t="s">
        <v>53</v>
      </c>
      <c r="D36" s="143" t="s">
        <v>114</v>
      </c>
    </row>
    <row r="37" spans="2:4" x14ac:dyDescent="0.35">
      <c r="B37" s="108" t="s">
        <v>78</v>
      </c>
      <c r="C37" s="109" t="s">
        <v>21</v>
      </c>
      <c r="D37" s="114" t="s">
        <v>115</v>
      </c>
    </row>
    <row r="38" spans="2:4" x14ac:dyDescent="0.35">
      <c r="B38" s="126"/>
      <c r="C38" s="112" t="s">
        <v>53</v>
      </c>
      <c r="D38" s="143" t="s">
        <v>116</v>
      </c>
    </row>
    <row r="39" spans="2:4" x14ac:dyDescent="0.35">
      <c r="B39" s="115" t="s">
        <v>79</v>
      </c>
      <c r="C39" s="109" t="s">
        <v>21</v>
      </c>
      <c r="D39" s="122">
        <v>39.1</v>
      </c>
    </row>
    <row r="40" spans="2:4" x14ac:dyDescent="0.35">
      <c r="B40" s="111"/>
      <c r="C40" s="112" t="s">
        <v>53</v>
      </c>
      <c r="D40" s="123">
        <v>39.1</v>
      </c>
    </row>
    <row r="41" spans="2:4" x14ac:dyDescent="0.35">
      <c r="B41" s="116" t="s">
        <v>80</v>
      </c>
      <c r="C41" s="117" t="s">
        <v>21</v>
      </c>
      <c r="D41" s="144">
        <v>39.1</v>
      </c>
    </row>
    <row r="42" spans="2:4" x14ac:dyDescent="0.35">
      <c r="B42" s="119"/>
      <c r="C42" s="120" t="s">
        <v>53</v>
      </c>
      <c r="D42" s="145">
        <v>39.1</v>
      </c>
    </row>
    <row r="43" spans="2:4" x14ac:dyDescent="0.35">
      <c r="B43" s="116" t="s">
        <v>81</v>
      </c>
      <c r="C43" s="117" t="s">
        <v>21</v>
      </c>
      <c r="D43" s="144" t="s">
        <v>117</v>
      </c>
    </row>
    <row r="44" spans="2:4" x14ac:dyDescent="0.35">
      <c r="B44" s="146"/>
      <c r="C44" s="147" t="s">
        <v>53</v>
      </c>
      <c r="D44" s="148" t="s">
        <v>118</v>
      </c>
    </row>
    <row r="45" spans="2:4" x14ac:dyDescent="0.35">
      <c r="B45" s="139"/>
      <c r="C45" s="140"/>
      <c r="D45" s="141"/>
    </row>
    <row r="46" spans="2:4" ht="26" x14ac:dyDescent="0.35">
      <c r="B46" s="142" t="s">
        <v>85</v>
      </c>
      <c r="C46" s="141"/>
      <c r="D46" s="141"/>
    </row>
    <row r="47" spans="2:4" x14ac:dyDescent="0.35">
      <c r="B47" s="141"/>
      <c r="C47" s="141"/>
      <c r="D47" s="141"/>
    </row>
    <row r="48" spans="2:4" ht="15.5" x14ac:dyDescent="0.35">
      <c r="B48" s="105" t="s">
        <v>86</v>
      </c>
      <c r="C48" s="106" t="s">
        <v>50</v>
      </c>
      <c r="D48" s="107" t="s">
        <v>51</v>
      </c>
    </row>
    <row r="49" spans="2:4" x14ac:dyDescent="0.35">
      <c r="B49" s="115" t="s">
        <v>87</v>
      </c>
      <c r="C49" s="120" t="s">
        <v>21</v>
      </c>
      <c r="D49" s="153" t="s">
        <v>112</v>
      </c>
    </row>
    <row r="50" spans="2:4" x14ac:dyDescent="0.35">
      <c r="B50" s="154"/>
      <c r="C50" s="120" t="s">
        <v>53</v>
      </c>
      <c r="D50" s="145" t="s">
        <v>112</v>
      </c>
    </row>
    <row r="51" spans="2:4" x14ac:dyDescent="0.35">
      <c r="B51" s="155"/>
      <c r="C51" s="147" t="s">
        <v>88</v>
      </c>
      <c r="D51" s="156" t="s">
        <v>89</v>
      </c>
    </row>
    <row r="52" spans="2:4" x14ac:dyDescent="0.35">
      <c r="B52" s="141"/>
      <c r="C52" s="141"/>
      <c r="D52" s="141"/>
    </row>
    <row r="53" spans="2:4" x14ac:dyDescent="0.35">
      <c r="B53" s="149" t="s">
        <v>82</v>
      </c>
      <c r="C53" s="141"/>
      <c r="D53" s="141"/>
    </row>
    <row r="54" spans="2:4" x14ac:dyDescent="0.35">
      <c r="B54" s="149"/>
      <c r="C54" s="141"/>
      <c r="D54" s="141"/>
    </row>
    <row r="55" spans="2:4" x14ac:dyDescent="0.35">
      <c r="B55" s="150" t="s">
        <v>83</v>
      </c>
      <c r="C55" s="141"/>
      <c r="D55" s="141"/>
    </row>
    <row r="56" spans="2:4" x14ac:dyDescent="0.35">
      <c r="B56" s="151" t="s">
        <v>96</v>
      </c>
      <c r="C56" s="141"/>
      <c r="D56" s="141"/>
    </row>
    <row r="57" spans="2:4" x14ac:dyDescent="0.35"/>
    <row r="58" spans="2:4" x14ac:dyDescent="0.35"/>
    <row r="59" spans="2:4" x14ac:dyDescent="0.35"/>
    <row r="60" spans="2:4" x14ac:dyDescent="0.35"/>
    <row r="61" spans="2:4" x14ac:dyDescent="0.35"/>
    <row r="62" spans="2:4" x14ac:dyDescent="0.35"/>
    <row r="63" spans="2:4" x14ac:dyDescent="0.35"/>
    <row r="64" spans="2:4" x14ac:dyDescent="0.35"/>
    <row r="65" x14ac:dyDescent="0.35"/>
    <row r="66" x14ac:dyDescent="0.35"/>
    <row r="67" x14ac:dyDescent="0.35"/>
    <row r="68" x14ac:dyDescent="0.35"/>
    <row r="69" x14ac:dyDescent="0.35"/>
    <row r="70" x14ac:dyDescent="0.35"/>
  </sheetData>
  <mergeCells count="1">
    <mergeCell ref="C24:D26"/>
  </mergeCells>
  <pageMargins left="0.75" right="0.75" top="1" bottom="1" header="0.5" footer="0.5"/>
  <pageSetup paperSize="9" scale="65" orientation="portrait" r:id="rId1"/>
  <headerFooter alignWithMargins="0">
    <oddFooter>&amp;L&amp;1#&amp;"Calibri"&amp;10&amp;K000000Classified: RMG –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RMW Bag Prices</vt:lpstr>
      <vt:lpstr>RMW Tray Prices</vt:lpstr>
      <vt:lpstr>Worked Example</vt:lpstr>
      <vt:lpstr>Other Charges</vt:lpstr>
      <vt:lpstr>'RMW Bag Prices'!Print_Area</vt:lpstr>
      <vt:lpstr>'RMW Tray Prices'!Print_Area</vt:lpstr>
      <vt:lpstr>'RMW Bag Prices'!Print_Titles</vt:lpstr>
      <vt:lpstr>'RMW Tray Prices'!Print_Titles</vt:lpstr>
    </vt:vector>
  </TitlesOfParts>
  <Company>Royal Mail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Hirenbhai Italiya</dc:creator>
  <cp:lastModifiedBy>Mike Griffin</cp:lastModifiedBy>
  <dcterms:created xsi:type="dcterms:W3CDTF">2024-12-10T11:10:29Z</dcterms:created>
  <dcterms:modified xsi:type="dcterms:W3CDTF">2025-10-17T12:42:22Z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80f36f3-41a5-4f45-a6a2-e224f336accd_Enabled">
    <vt:lpwstr>true</vt:lpwstr>
  </property>
  <property fmtid="{D5CDD505-2E9C-101B-9397-08002B2CF9AE}" pid="3" name="MSIP_Label_980f36f3-41a5-4f45-a6a2-e224f336accd_SetDate">
    <vt:lpwstr>2024-12-10T11:13:00Z</vt:lpwstr>
  </property>
  <property fmtid="{D5CDD505-2E9C-101B-9397-08002B2CF9AE}" pid="4" name="MSIP_Label_980f36f3-41a5-4f45-a6a2-e224f336accd_Method">
    <vt:lpwstr>Standard</vt:lpwstr>
  </property>
  <property fmtid="{D5CDD505-2E9C-101B-9397-08002B2CF9AE}" pid="5" name="MSIP_Label_980f36f3-41a5-4f45-a6a2-e224f336accd_Name">
    <vt:lpwstr>980f36f3-41a5-4f45-a6a2-e224f336accd</vt:lpwstr>
  </property>
  <property fmtid="{D5CDD505-2E9C-101B-9397-08002B2CF9AE}" pid="6" name="MSIP_Label_980f36f3-41a5-4f45-a6a2-e224f336accd_SiteId">
    <vt:lpwstr>7a082108-90dd-41ac-be41-9b8feabee2da</vt:lpwstr>
  </property>
  <property fmtid="{D5CDD505-2E9C-101B-9397-08002B2CF9AE}" pid="7" name="MSIP_Label_980f36f3-41a5-4f45-a6a2-e224f336accd_ActionId">
    <vt:lpwstr>0907a189-39e9-4801-8341-5f898573149d</vt:lpwstr>
  </property>
  <property fmtid="{D5CDD505-2E9C-101B-9397-08002B2CF9AE}" pid="8" name="MSIP_Label_980f36f3-41a5-4f45-a6a2-e224f336accd_ContentBits">
    <vt:lpwstr>2</vt:lpwstr>
  </property>
</Properties>
</file>