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ariff 2026 Mid Year\5. Tariff Wholesale Model\Price Files\"/>
    </mc:Choice>
  </mc:AlternateContent>
  <xr:revisionPtr revIDLastSave="0" documentId="13_ncr:1_{E061ABA8-CBF1-4B05-B9C8-7C1CB1F4CCFA}" xr6:coauthVersionLast="47" xr6:coauthVersionMax="47" xr10:uidLastSave="{00000000-0000-0000-0000-000000000000}"/>
  <bookViews>
    <workbookView xWindow="-108" yWindow="-108" windowWidth="23256" windowHeight="13896" tabRatio="767" activeTab="1" xr2:uid="{A326A3F2-2A58-4E01-BC57-BB2BCCC57CDD}"/>
  </bookViews>
  <sheets>
    <sheet name="RMW Prices Bags" sheetId="2" r:id="rId1"/>
    <sheet name="RMW Prices Trays" sheetId="5" r:id="rId2"/>
    <sheet name="Worked Example" sheetId="3" r:id="rId3"/>
    <sheet name="Other Charges" sheetId="4" r:id="rId4"/>
  </sheets>
  <definedNames>
    <definedName name="__poc2">#REF!</definedName>
    <definedName name="__poc3">#REF!</definedName>
    <definedName name="_xlnm._FilterDatabase" localSheetId="0" hidden="1">'RMW Prices Bags'!$B$6:$G$65</definedName>
    <definedName name="_xlnm._FilterDatabase" localSheetId="1" hidden="1">'RMW Prices Trays'!$B$6:$G$65</definedName>
    <definedName name="_poc2">#REF!</definedName>
    <definedName name="_poc3">#REF!</definedName>
    <definedName name="bb" localSheetId="3" hidden="1">{#N/A,#N/A,FALSE,"P&amp;L Acc";#N/A,#N/A,FALSE,"P&amp;L Var";#N/A,#N/A,FALSE,"I-B Rep";#N/A,#N/A,FALSE,"BS";#N/A,#N/A,FALSE,"C'flw St";#N/A,#N/A,FALSE,"FA Rep";#N/A,#N/A,FALSE,"H-C Cons"}</definedName>
    <definedName name="bb" localSheetId="2" hidden="1">{#N/A,#N/A,FALSE,"P&amp;L Acc";#N/A,#N/A,FALSE,"P&amp;L Var";#N/A,#N/A,FALSE,"I-B Rep";#N/A,#N/A,FALSE,"BS";#N/A,#N/A,FALSE,"C'flw St";#N/A,#N/A,FALSE,"FA Rep";#N/A,#N/A,FALSE,"H-C Cons"}</definedName>
    <definedName name="bb" hidden="1">{#N/A,#N/A,FALSE,"P&amp;L Acc";#N/A,#N/A,FALSE,"P&amp;L Var";#N/A,#N/A,FALSE,"I-B Rep";#N/A,#N/A,FALSE,"BS";#N/A,#N/A,FALSE,"C'flw St";#N/A,#N/A,FALSE,"FA Rep";#N/A,#N/A,FALSE,"H-C Cons"}</definedName>
    <definedName name="bu_date">#REF!</definedName>
    <definedName name="budate">#REF!</definedName>
    <definedName name="BudFYLook">#REF!</definedName>
    <definedName name="BudYTDLook">#REF!</definedName>
    <definedName name="bumonth">#REF!</definedName>
    <definedName name="check">#REF!</definedName>
    <definedName name="Commentary">#REF!</definedName>
    <definedName name="CurrPdLook">#REF!</definedName>
    <definedName name="CurrPosLook">#REF!</definedName>
    <definedName name="days">#REF!</definedName>
    <definedName name="Docket_Type">#REF!</definedName>
    <definedName name="ExtTo_Plant">#REF!</definedName>
    <definedName name="ForeFYLook">#REF!</definedName>
    <definedName name="Format_Treatment">#REF!</definedName>
    <definedName name="fs">#REF!</definedName>
    <definedName name="fsa">#REF!</definedName>
    <definedName name="func_first_point">#REF!</definedName>
    <definedName name="func_max">#REF!</definedName>
    <definedName name="func_min">#REF!</definedName>
    <definedName name="func_mu">#REF!</definedName>
    <definedName name="func_sigma">#REF!</definedName>
    <definedName name="graphs" localSheetId="3" hidden="1">{#N/A,#N/A,FALSE,"P&amp;L Acc";#N/A,#N/A,FALSE,"I-B Rep";#N/A,#N/A,FALSE,"BS";#N/A,#N/A,FALSE,"C'flw St";#N/A,#N/A,FALSE,"FA Rep";#N/A,#N/A,FALSE,"H-C Cons";#N/A,#N/A,FALSE,"P&amp;L Var"}</definedName>
    <definedName name="graphs" localSheetId="2" hidden="1">{#N/A,#N/A,FALSE,"P&amp;L Acc";#N/A,#N/A,FALSE,"I-B Rep";#N/A,#N/A,FALSE,"BS";#N/A,#N/A,FALSE,"C'flw St";#N/A,#N/A,FALSE,"FA Rep";#N/A,#N/A,FALSE,"H-C Cons";#N/A,#N/A,FALSE,"P&amp;L Var"}</definedName>
    <definedName name="graphs" hidden="1">{#N/A,#N/A,FALSE,"P&amp;L Acc";#N/A,#N/A,FALSE,"I-B Rep";#N/A,#N/A,FALSE,"BS";#N/A,#N/A,FALSE,"C'flw St";#N/A,#N/A,FALSE,"FA Rep";#N/A,#N/A,FALSE,"H-C Cons";#N/A,#N/A,FALSE,"P&amp;L Var"}</definedName>
    <definedName name="hr">#REF!</definedName>
    <definedName name="Insp_Type">#REF!</definedName>
    <definedName name="jjj" localSheetId="3" hidden="1">{#N/A,#N/A,FALSE,"P&amp;L Acc";#N/A,#N/A,FALSE,"P&amp;L Var";#N/A,#N/A,FALSE,"I-B Rep";#N/A,#N/A,FALSE,"BS";#N/A,#N/A,FALSE,"C'flw St";#N/A,#N/A,FALSE,"H-C Cons";#N/A,#N/A,FALSE,"FA Rep"}</definedName>
    <definedName name="jjj" localSheetId="2" hidden="1">{#N/A,#N/A,FALSE,"P&amp;L Acc";#N/A,#N/A,FALSE,"P&amp;L Var";#N/A,#N/A,FALSE,"I-B Rep";#N/A,#N/A,FALSE,"BS";#N/A,#N/A,FALSE,"C'flw St";#N/A,#N/A,FALSE,"H-C Cons";#N/A,#N/A,FALSE,"FA Rep"}</definedName>
    <definedName name="jjj" hidden="1">{#N/A,#N/A,FALSE,"P&amp;L Acc";#N/A,#N/A,FALSE,"P&amp;L Var";#N/A,#N/A,FALSE,"I-B Rep";#N/A,#N/A,FALSE,"BS";#N/A,#N/A,FALSE,"C'flw St";#N/A,#N/A,FALSE,"H-C Cons";#N/A,#N/A,FALSE,"FA Rep"}</definedName>
    <definedName name="k" localSheetId="3" hidden="1">{#N/A,#N/A,FALSE,"P&amp;L Acc";#N/A,#N/A,FALSE,"I-B Rep";#N/A,#N/A,FALSE,"BS";#N/A,#N/A,FALSE,"C'flw St";#N/A,#N/A,FALSE,"FA Rep";#N/A,#N/A,FALSE,"H-C Cons";#N/A,#N/A,FALSE,"P&amp;L Var"}</definedName>
    <definedName name="k" localSheetId="2" hidden="1">{#N/A,#N/A,FALSE,"P&amp;L Acc";#N/A,#N/A,FALSE,"I-B Rep";#N/A,#N/A,FALSE,"BS";#N/A,#N/A,FALSE,"C'flw St";#N/A,#N/A,FALSE,"FA Rep";#N/A,#N/A,FALSE,"H-C Cons";#N/A,#N/A,FALSE,"P&amp;L Var"}</definedName>
    <definedName name="k" hidden="1">{#N/A,#N/A,FALSE,"P&amp;L Acc";#N/A,#N/A,FALSE,"I-B Rep";#N/A,#N/A,FALSE,"BS";#N/A,#N/A,FALSE,"C'flw St";#N/A,#N/A,FALSE,"FA Rep";#N/A,#N/A,FALSE,"H-C Cons";#N/A,#N/A,FALSE,"P&amp;L Var"}</definedName>
    <definedName name="Licensing_Criteria">#REF!</definedName>
    <definedName name="ma">#REF!</definedName>
    <definedName name="map">#REF!</definedName>
    <definedName name="month">#REF!</definedName>
    <definedName name="month_num">#REF!</definedName>
    <definedName name="name">#REF!</definedName>
    <definedName name="NationalServices">#REF!</definedName>
    <definedName name="Options">#REF!</definedName>
    <definedName name="PeriodActual">#REF!</definedName>
    <definedName name="PeriodBudget">#REF!</definedName>
    <definedName name="poc">#REF!</definedName>
    <definedName name="PreviousTariff" localSheetId="3">#REF!</definedName>
    <definedName name="PreviousTariff" localSheetId="2">#REF!</definedName>
    <definedName name="PreviousTariff">#REF!</definedName>
    <definedName name="_xlnm.Print_Area" localSheetId="0">'RMW Prices Bags'!$B$1:$G$66</definedName>
    <definedName name="_xlnm.Print_Area" localSheetId="1">'RMW Prices Trays'!$B$1:$G$66</definedName>
    <definedName name="_xlnm.Print_Titles" localSheetId="0">'RMW Prices Bags'!$1:$1</definedName>
    <definedName name="_xlnm.Print_Titles" localSheetId="1">'RMW Prices Trays'!$1:$1</definedName>
    <definedName name="sap">#REF!</definedName>
    <definedName name="SAPBEXhrIndnt" hidden="1">1</definedName>
    <definedName name="SAPBEXrevision" hidden="1">15</definedName>
    <definedName name="SAPBEXsysID" hidden="1">"FWP"</definedName>
    <definedName name="SAPBEXwbID" hidden="1">"3TB76ER8TKG8BWNHOBSCMF4I9"</definedName>
    <definedName name="SAPPD12">#REF!</definedName>
    <definedName name="sapr3">#REF!</definedName>
    <definedName name="scen">#REF!</definedName>
    <definedName name="Schemes">#REF!</definedName>
    <definedName name="TariffYear" localSheetId="3">#REF!</definedName>
    <definedName name="TariffYear" localSheetId="2">#REF!</definedName>
    <definedName name="TariffYear">#REF!</definedName>
    <definedName name="Var">#REF!</definedName>
    <definedName name="wrn.BU._.Report." localSheetId="3" hidden="1">{#N/A,#N/A,FALSE,"P&amp;L Acc";#N/A,#N/A,FALSE,"P&amp;L Var";#N/A,#N/A,FALSE,"I-B Rep";#N/A,#N/A,FALSE,"BS";#N/A,#N/A,FALSE,"C'flw St";#N/A,#N/A,FALSE,"FA Rep";#N/A,#N/A,FALSE,"H-C Cons"}</definedName>
    <definedName name="wrn.BU._.Report." localSheetId="2" hidden="1">{#N/A,#N/A,FALSE,"P&amp;L Acc";#N/A,#N/A,FALSE,"P&amp;L Var";#N/A,#N/A,FALSE,"I-B Rep";#N/A,#N/A,FALSE,"BS";#N/A,#N/A,FALSE,"C'flw St";#N/A,#N/A,FALSE,"FA Rep";#N/A,#N/A,FALSE,"H-C Cons"}</definedName>
    <definedName name="wrn.BU._.Report." hidden="1">{#N/A,#N/A,FALSE,"P&amp;L Acc";#N/A,#N/A,FALSE,"P&amp;L Var";#N/A,#N/A,FALSE,"I-B Rep";#N/A,#N/A,FALSE,"BS";#N/A,#N/A,FALSE,"C'flw St";#N/A,#N/A,FALSE,"FA Rep";#N/A,#N/A,FALSE,"H-C Cons"}</definedName>
    <definedName name="wrn.BU._.Reports." localSheetId="3" hidden="1">{#N/A,#N/A,FALSE,"P&amp;L Acc";#N/A,#N/A,FALSE,"P&amp;L Var";#N/A,#N/A,FALSE,"I-B Rep";#N/A,#N/A,FALSE,"BS";#N/A,#N/A,FALSE,"C'flw St";#N/A,#N/A,FALSE,"FA Rep";#N/A,#N/A,FALSE,"H-C Cons"}</definedName>
    <definedName name="wrn.BU._.Reports." localSheetId="2" hidden="1">{#N/A,#N/A,FALSE,"P&amp;L Acc";#N/A,#N/A,FALSE,"P&amp;L Var";#N/A,#N/A,FALSE,"I-B Rep";#N/A,#N/A,FALSE,"BS";#N/A,#N/A,FALSE,"C'flw St";#N/A,#N/A,FALSE,"FA Rep";#N/A,#N/A,FALSE,"H-C Cons"}</definedName>
    <definedName name="wrn.BU._.Reports." hidden="1">{#N/A,#N/A,FALSE,"P&amp;L Acc";#N/A,#N/A,FALSE,"P&amp;L Var";#N/A,#N/A,FALSE,"I-B Rep";#N/A,#N/A,FALSE,"BS";#N/A,#N/A,FALSE,"C'flw St";#N/A,#N/A,FALSE,"FA Rep";#N/A,#N/A,FALSE,"H-C Cons"}</definedName>
    <definedName name="WT_Sc_sbp">#REF!</definedName>
    <definedName name="Year" localSheetId="2">#REF!</definedName>
    <definedName name="year">#REF!</definedName>
    <definedName name="YTD">#REF!</definedName>
    <definedName name="YTDActual">#REF!</definedName>
    <definedName name="YTDBudget">#REF!</definedName>
    <definedName name="ZonalServ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L7" i="3" s="1"/>
  <c r="D13" i="3"/>
  <c r="K7" i="3" l="1"/>
  <c r="J9" i="3" s="1"/>
  <c r="C16" i="3"/>
  <c r="D16" i="3"/>
  <c r="C17" i="3" s="1"/>
  <c r="D17" i="3" l="1"/>
  <c r="D21" i="3" l="1"/>
</calcChain>
</file>

<file path=xl/sharedStrings.xml><?xml version="1.0" encoding="utf-8"?>
<sst xmlns="http://schemas.openxmlformats.org/spreadsheetml/2006/main" count="1396" uniqueCount="178">
  <si>
    <t>Formulae shown are the rate pence per item for items presented in bags. See table and notes below for adjustments and the saving associated with presentation in trays.</t>
  </si>
  <si>
    <t>Groupings have been added to show or hide price plans as per your preference</t>
  </si>
  <si>
    <t>Pricing Formula: P = ((Average Weight - a) * b) + c</t>
  </si>
  <si>
    <t>National</t>
  </si>
  <si>
    <t>Urban</t>
  </si>
  <si>
    <t>Suburban</t>
  </si>
  <si>
    <t>Rural</t>
  </si>
  <si>
    <t>London</t>
  </si>
  <si>
    <t>England &amp; Wales</t>
  </si>
  <si>
    <t>Scotland</t>
  </si>
  <si>
    <t>Northern Ireland</t>
  </si>
  <si>
    <t>Product</t>
  </si>
  <si>
    <t>Weight</t>
  </si>
  <si>
    <t>Price</t>
  </si>
  <si>
    <t>a</t>
  </si>
  <si>
    <t>b</t>
  </si>
  <si>
    <t>c</t>
  </si>
  <si>
    <t>Access Business Mail Mailmark™ Economy Letter</t>
  </si>
  <si>
    <t>0-100g</t>
  </si>
  <si>
    <t>Access Poll Sort Tray Letter *</t>
  </si>
  <si>
    <t>101-250g</t>
  </si>
  <si>
    <t>251-750g</t>
  </si>
  <si>
    <t>Access Advertising Mail Mailmark™ Economy Letter</t>
  </si>
  <si>
    <t>Access Partially Addressed Mailmark™ Economy Letter</t>
  </si>
  <si>
    <t>101-110g</t>
  </si>
  <si>
    <t>111-120g</t>
  </si>
  <si>
    <t>121-130g</t>
  </si>
  <si>
    <t>131-140g</t>
  </si>
  <si>
    <t>141-150g</t>
  </si>
  <si>
    <t>151-250g</t>
  </si>
  <si>
    <t>251-500g</t>
  </si>
  <si>
    <t>501-750g</t>
  </si>
  <si>
    <t>The following discounts will be given per item as appropriate</t>
  </si>
  <si>
    <t>Presentation in trays*</t>
  </si>
  <si>
    <t>Letter</t>
  </si>
  <si>
    <t>Large Letter (Business, Advertising &amp; Magazines)</t>
  </si>
  <si>
    <t>Large Letter (General)</t>
  </si>
  <si>
    <t>Where Access charges are related directly to sorted Business Mail prices, these charges will continue to be calculated on the same basis as specified in the relevant section of the User Guide</t>
  </si>
  <si>
    <t>Royal Mail Wholesale (RMW) collects the MASBOF levy (which is an addition to the RMW tariff above) on behalf of the Advertising Standards Board of Finance.</t>
  </si>
  <si>
    <t xml:space="preserve">The levy currently equates to 0.2%, which is not subject to VAT.  </t>
  </si>
  <si>
    <t>The payment of the levy is voluntary, but will be collected on every item of Advertising Mail (including Partially Addressed) via RMW’s invoicing process.</t>
  </si>
  <si>
    <t>If any mailer wishes to be refunded the levy they have paid then they may make a quarterly or annual claim to ASBOF (The Treasurer, ASBOF, 5th floor 21 Berners Street, London W1T 3LP) providing</t>
  </si>
  <si>
    <t>evidence of the levy paid.</t>
  </si>
  <si>
    <t xml:space="preserve">Royal Mail Wholesale (RMW) collects the JIC levy (which is an addition to the RMW tariff above) on behalf of JICMAIL. </t>
  </si>
  <si>
    <t xml:space="preserve">The levy currently equates to 0.3%, which is not subject to VAT.  </t>
  </si>
  <si>
    <t>If any mailer wishes to be refunded the levy they have paid then they may email their claim to admin@jicmail.org.uk providing the required evidence and documentation as set out on the JICMAIL website ( http://www.jicmail.org.uk ).</t>
  </si>
  <si>
    <t>the required evidence and documentation as set out on the JICMAIL website ( http://www.jicmail.org.uk ).</t>
  </si>
  <si>
    <t>The General Large Letter prices are inclusive of a green charge of 4.000p.</t>
  </si>
  <si>
    <t>Link to Pricing Calculator</t>
  </si>
  <si>
    <t>This link is to the DocketHub website. The pricing calculator is in the right hand menu.</t>
  </si>
  <si>
    <t>Worked Example</t>
  </si>
  <si>
    <t>Pricing Formula         Price = ((Average Weight - 100g) * b) + c</t>
  </si>
  <si>
    <t>Calculating the price for large letters weighing more than 250g</t>
  </si>
  <si>
    <t>Mini calculator for large letters weighing more than 250g</t>
  </si>
  <si>
    <t>Step 1:</t>
  </si>
  <si>
    <t xml:space="preserve">Find the gram price increment (b) and the base price (c) for the product         </t>
  </si>
  <si>
    <t>Step 2:</t>
  </si>
  <si>
    <t xml:space="preserve">Calculate the incremental weight based on the average weight of the items less 100g </t>
  </si>
  <si>
    <t>Input parameters:</t>
  </si>
  <si>
    <t xml:space="preserve">Step 3:
</t>
  </si>
  <si>
    <t xml:space="preserve">Calculate the incremental price based on the incremental weight multiplied by the gram price increment (b)   </t>
  </si>
  <si>
    <t>Input weight:</t>
  </si>
  <si>
    <t xml:space="preserve"> (value must be between 251 &amp; 750g)</t>
  </si>
  <si>
    <t xml:space="preserve">Step 4:
</t>
  </si>
  <si>
    <t>Add the incremental price to the base price (c). The result is rounded to the nearest 1/1000th of a penny.</t>
  </si>
  <si>
    <t>Bag Price:</t>
  </si>
  <si>
    <t>Worked example</t>
  </si>
  <si>
    <t>A National Business Mail 70 Mailmark™ Large Letter weighing 325g</t>
  </si>
  <si>
    <t>Gram price increment for a Business Mail 70 Mailmark™ Large Letter =</t>
  </si>
  <si>
    <t>Base price for a National Business Mail 70 Mailmark™ Large Letter =</t>
  </si>
  <si>
    <t>Incremental weight = (325g - 100g)</t>
  </si>
  <si>
    <t>225g</t>
  </si>
  <si>
    <t>Step 3:</t>
  </si>
  <si>
    <t>Step 4:</t>
  </si>
  <si>
    <t>Trayed mail savings:</t>
  </si>
  <si>
    <t>This link is to the DocketHub website. The pricing calculator is in the left hand menu.</t>
  </si>
  <si>
    <t>Format</t>
  </si>
  <si>
    <t>Charge Per Item</t>
  </si>
  <si>
    <t>Access Refund Rate</t>
  </si>
  <si>
    <t>Large Letter</t>
  </si>
  <si>
    <t>Missort Item Return Rate*</t>
  </si>
  <si>
    <t>Ineligible Item Return Rate*</t>
  </si>
  <si>
    <t xml:space="preserve">Missorts processing rate </t>
  </si>
  <si>
    <t>Mail Centre Collection Fee*</t>
  </si>
  <si>
    <t>Under Volume Container item charge</t>
  </si>
  <si>
    <t>York Annual Maintenance*</t>
  </si>
  <si>
    <t>Yorks Annual Lease (per york)*</t>
  </si>
  <si>
    <t>York Hire (per york, per day)*</t>
  </si>
  <si>
    <t>N.B. The minimum york hire quantity is 100 yorks per day.</t>
  </si>
  <si>
    <t>Incorrect Container Charge (per ucid)*</t>
  </si>
  <si>
    <t>Decanting Tray Service:*</t>
  </si>
  <si>
    <t>Cost per Tray:</t>
  </si>
  <si>
    <t>Forecast Surcharges (per mail centre): *</t>
  </si>
  <si>
    <t xml:space="preserve">Vehicle No Shows </t>
  </si>
  <si>
    <t>Over/under-forecasting</t>
  </si>
  <si>
    <t xml:space="preserve">Postal Common Operational Procedures Agreement (PCOPA) Extraction: Item Charge </t>
  </si>
  <si>
    <t xml:space="preserve">These prices are now published on the 'Pricing' page on our website www.royalmailwholesale.com </t>
  </si>
  <si>
    <t xml:space="preserve">PCOPA Extraction: Mail Centre Collection Fee </t>
  </si>
  <si>
    <t xml:space="preserve">(The postage charge that is applied for customers electing to have the items posted back is 2nd class. The 1st class prevailing rates will apply if a customer elects to collect from a MC and fails to do so after 2 days) </t>
  </si>
  <si>
    <r>
      <t>Mailmark</t>
    </r>
    <r>
      <rPr>
        <b/>
        <sz val="20"/>
        <color indexed="10"/>
        <rFont val="Calibri"/>
        <family val="2"/>
      </rPr>
      <t>®</t>
    </r>
    <r>
      <rPr>
        <b/>
        <sz val="20"/>
        <color indexed="10"/>
        <rFont val="Arial"/>
        <family val="2"/>
      </rPr>
      <t xml:space="preserve"> Adjustments</t>
    </r>
  </si>
  <si>
    <t>Metric name</t>
  </si>
  <si>
    <t>Postcode accuracy</t>
  </si>
  <si>
    <t>Delivery Point Suffix accuracy</t>
  </si>
  <si>
    <t>Barcode not seen</t>
  </si>
  <si>
    <r>
      <t>Missort</t>
    </r>
    <r>
      <rPr>
        <sz val="6"/>
        <color indexed="8"/>
        <rFont val="Arial"/>
        <family val="2"/>
      </rPr>
      <t xml:space="preserve"> 1</t>
    </r>
  </si>
  <si>
    <t>Missing or incorrect eManifest id *</t>
  </si>
  <si>
    <t>Un- manifested, Duplicates, Wrong SCID etc *</t>
  </si>
  <si>
    <t>Unmanifested per item charge</t>
  </si>
  <si>
    <r>
      <t xml:space="preserve">1 </t>
    </r>
    <r>
      <rPr>
        <sz val="10"/>
        <color indexed="8"/>
        <rFont val="Arial"/>
        <family val="2"/>
      </rPr>
      <t>Please note that under the Mailmark option Royal Mail will not offer customers the option of returning missorted items and this charge is in addition to postage.</t>
    </r>
  </si>
  <si>
    <t>*The charge is shown NET, this product attracts VAT at the standard rate.</t>
  </si>
  <si>
    <t>0.00 pence</t>
  </si>
  <si>
    <r>
      <t>Mailmark</t>
    </r>
    <r>
      <rPr>
        <b/>
        <sz val="20"/>
        <color indexed="10"/>
        <rFont val="Calibri"/>
        <family val="2"/>
      </rPr>
      <t>®</t>
    </r>
    <r>
      <rPr>
        <b/>
        <sz val="20"/>
        <color indexed="10"/>
        <rFont val="Arial"/>
        <family val="2"/>
      </rPr>
      <t xml:space="preserve"> Supplementary Service Charges</t>
    </r>
  </si>
  <si>
    <t>Service Option</t>
  </si>
  <si>
    <t>Default Postcode*</t>
  </si>
  <si>
    <t>General Large Letter</t>
  </si>
  <si>
    <t>25.00 pence</t>
  </si>
  <si>
    <t>Business &amp; Poll Sort - Standard &amp; Economy</t>
  </si>
  <si>
    <t>Access Standard Business Mail Mailmark™ Letter</t>
  </si>
  <si>
    <t>Access Standard Business Mail 70 Letter</t>
  </si>
  <si>
    <t>Access Standard Business Mail 70 Mailmark™ Large Letter</t>
  </si>
  <si>
    <t>Access Standard Business Mail 70 Large Letter</t>
  </si>
  <si>
    <t>Advertising, Partially Addressed &amp; Catalogues - Standard &amp; Economy</t>
  </si>
  <si>
    <t>Access Standard Advertising Mail Mailmark™ Letter</t>
  </si>
  <si>
    <t>Access Standard Partially Addressed Mailmark™ Letter</t>
  </si>
  <si>
    <t>Access Standard Advertising Mail 70 Letter</t>
  </si>
  <si>
    <t>Access Standard Advertising Mail 70 Mailmark™ Large Letter</t>
  </si>
  <si>
    <t>Access Standard Partially Addressed 70 Mailmark™ Large Letter</t>
  </si>
  <si>
    <t>Access Standard Advertising Mail 70 Large Letter</t>
  </si>
  <si>
    <t>Magazines - Standard</t>
  </si>
  <si>
    <t>General Large Letters - Standard</t>
  </si>
  <si>
    <t>Access Standard General 70 Manual Mailmark™ Large Letter</t>
  </si>
  <si>
    <t>Access Standard General 70 Mailmark™ Large Letter</t>
  </si>
  <si>
    <t>Magazines - Priority</t>
  </si>
  <si>
    <t>Business Mail Trays - Priority</t>
  </si>
  <si>
    <t>Access Priority Business Mail Mailmark™ Letter *</t>
  </si>
  <si>
    <t>Access Priority Business Mail 70 Mailmark™ Large Letter *</t>
  </si>
  <si>
    <t>Access Standard Magazine 70 Mailmark™ Large Letter **</t>
  </si>
  <si>
    <t>Access Standard Magazine 70 Large Letter **</t>
  </si>
  <si>
    <t>Access Standard Advertising Mail 70 Catalogue Mailmark™ Large Letter **</t>
  </si>
  <si>
    <t>Access Standard Advertising Mail 70 Catalogue Mailmark™ Letter **</t>
  </si>
  <si>
    <t>Access Advertising Mail 70 Catalogue Mailmark™ Economy Letter **</t>
  </si>
  <si>
    <t>- Access Standard &amp; Priority Magazine Large Letter</t>
  </si>
  <si>
    <t>- Access Economy  Catalogue Mailmark™ Letter</t>
  </si>
  <si>
    <t>Access Priority Magazine 70 Mailmark™ Large Letter **</t>
  </si>
  <si>
    <t>* Poll cards and Priority Business Mail letters and large letters can only be presented in trays and no further discount applies</t>
  </si>
  <si>
    <t>** The charge shown is NET, following products attracts VAT at the standard rate</t>
  </si>
  <si>
    <t>Access Advertising Mail 70 Catalogue Mailmark™ Economy Letter *</t>
  </si>
  <si>
    <t>Access Standard Advertising Mail 70 Catalogue Mailmark™ Letter *</t>
  </si>
  <si>
    <t>Access Standard Advertising Mail 70 Catalogue Mailmark™ Large Letter *</t>
  </si>
  <si>
    <t>Access Standard Magazine 70 Mailmark™ Large Letter *</t>
  </si>
  <si>
    <t>Access Standard Magazine 70 Large Letter *</t>
  </si>
  <si>
    <t>Access Priority Magazine 70 Mailmark™ Large Letter *</t>
  </si>
  <si>
    <t>* The charge shown is NET, following products attracts VAT at the standard rate</t>
  </si>
  <si>
    <t xml:space="preserve">Access Priority Business Mail 70 Mailmark™ Large Letter </t>
  </si>
  <si>
    <t xml:space="preserve">Access Priority Business Mail Mailmark™ Letter </t>
  </si>
  <si>
    <t xml:space="preserve">Access Poll Sort Tray Letter </t>
  </si>
  <si>
    <t>12.19 pence</t>
  </si>
  <si>
    <t>23.98 pence</t>
  </si>
  <si>
    <t>2.00 pence</t>
  </si>
  <si>
    <t>6.25 pence</t>
  </si>
  <si>
    <t>14.62 pence</t>
  </si>
  <si>
    <t>47.52 pence</t>
  </si>
  <si>
    <t>1.09 pence</t>
  </si>
  <si>
    <t>Business mail presented in trays will save 2.0p per item</t>
  </si>
  <si>
    <t>Final tray price = 106.140p - 2.0p</t>
  </si>
  <si>
    <t>53.80 pence</t>
  </si>
  <si>
    <t>82.82 pence</t>
  </si>
  <si>
    <t>28.62 pence</t>
  </si>
  <si>
    <t>79.67 pence</t>
  </si>
  <si>
    <t>143.58 pence</t>
  </si>
  <si>
    <t>0.99 pence</t>
  </si>
  <si>
    <t>2.80 pence</t>
  </si>
  <si>
    <t>0.50 pence</t>
  </si>
  <si>
    <t>Wholesale Average Container Fill: 174</t>
  </si>
  <si>
    <t>Wholesale Average Container Fill: 30</t>
  </si>
  <si>
    <t>Letters - Other Access charges - Prices from 5th October 2026</t>
  </si>
  <si>
    <t>Royal Mail Wholesale Prices from 5th October 2026</t>
  </si>
  <si>
    <t xml:space="preserve"> © Royal Mail Group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</si>
</sst>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Red]\-&quot;£&quot;#,##0.00"/>
    <numFmt numFmtId="43" formatCode="_-* #,##0.00_-;\-* #,##0.00_-;_-* &quot;-&quot;??_-;_-@_-"/>
    <numFmt numFmtId="164" formatCode="0.0000"/>
    <numFmt numFmtId="165" formatCode="0.0%"/>
    <numFmt numFmtId="166" formatCode="_-* #,##0.000_-;\-* #,##0.000_-;_-* &quot;-&quot;??_-;_-@_-"/>
    <numFmt numFmtId="167" formatCode="_(* #,##0.00_);_(* \(#,##0.00\);_(* &quot;-&quot;??_);_(@_)"/>
    <numFmt numFmtId="168" formatCode="#,##0_ ;\-#,##0\ "/>
    <numFmt numFmtId="169" formatCode="#,##0.000_ ;\-#,##0.000\ "/>
    <numFmt numFmtId="170" formatCode="#,##0.00000_ ;\-#,##0.00000\ "/>
    <numFmt numFmtId="171" formatCode="0.000\p"/>
    <numFmt numFmtId="172" formatCode="0.0000\p"/>
    <numFmt numFmtId="173" formatCode="0&quot;g&quot;"/>
    <numFmt numFmtId="174"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i/>
      <sz val="11"/>
      <color theme="1"/>
      <name val="Calibri"/>
      <family val="2"/>
      <scheme val="minor"/>
    </font>
    <font>
      <b/>
      <sz val="11"/>
      <color indexed="55"/>
      <name val="Calibri"/>
      <family val="2"/>
    </font>
    <font>
      <sz val="11"/>
      <color indexed="55"/>
      <name val="Calibri"/>
      <family val="2"/>
    </font>
    <font>
      <sz val="11"/>
      <color indexed="8"/>
      <name val="Calibri"/>
      <family val="2"/>
    </font>
    <font>
      <u/>
      <sz val="11"/>
      <color theme="10"/>
      <name val="Calibri"/>
      <family val="2"/>
      <scheme val="minor"/>
    </font>
    <font>
      <sz val="11"/>
      <name val="Calibri"/>
      <family val="2"/>
      <scheme val="minor"/>
    </font>
    <font>
      <b/>
      <sz val="12"/>
      <color rgb="FFC00000"/>
      <name val="Calibri"/>
      <family val="2"/>
      <scheme val="minor"/>
    </font>
    <font>
      <b/>
      <sz val="12"/>
      <name val="Arial"/>
      <family val="2"/>
    </font>
    <font>
      <sz val="10"/>
      <color indexed="8"/>
      <name val="Arial"/>
      <family val="2"/>
    </font>
    <font>
      <i/>
      <sz val="10"/>
      <color indexed="8"/>
      <name val="Arial"/>
      <family val="2"/>
    </font>
    <font>
      <sz val="10"/>
      <color rgb="FFFF0000"/>
      <name val="Arial"/>
      <family val="2"/>
    </font>
    <font>
      <sz val="9"/>
      <name val="Arial"/>
      <family val="2"/>
    </font>
    <font>
      <sz val="11"/>
      <color theme="1"/>
      <name val="Arial Narrow"/>
      <family val="2"/>
    </font>
    <font>
      <sz val="11"/>
      <color rgb="FF1F497D"/>
      <name val="Calibri"/>
      <family val="2"/>
      <scheme val="minor"/>
    </font>
    <font>
      <b/>
      <sz val="20"/>
      <color rgb="FFFF0000"/>
      <name val="Arial"/>
      <family val="2"/>
    </font>
    <font>
      <b/>
      <sz val="20"/>
      <color indexed="10"/>
      <name val="Calibri"/>
      <family val="2"/>
    </font>
    <font>
      <b/>
      <sz val="20"/>
      <color indexed="10"/>
      <name val="Arial"/>
      <family val="2"/>
    </font>
    <font>
      <sz val="6"/>
      <color indexed="8"/>
      <name val="Arial"/>
      <family val="2"/>
    </font>
    <font>
      <sz val="6"/>
      <color theme="1"/>
      <name val="Arial"/>
      <family val="2"/>
    </font>
    <font>
      <b/>
      <i/>
      <sz val="11"/>
      <color theme="1"/>
      <name val="Calibri"/>
      <family val="2"/>
      <scheme val="minor"/>
    </font>
    <font>
      <i/>
      <sz val="10"/>
      <name val="Arial"/>
      <family val="2"/>
    </font>
  </fonts>
  <fills count="17">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0C0C0"/>
        <bgColor indexed="64"/>
      </patternFill>
    </fill>
    <fill>
      <patternFill patternType="solid">
        <fgColor theme="8" tint="0.79998168889431442"/>
        <bgColor indexed="64"/>
      </patternFill>
    </fill>
    <fill>
      <patternFill patternType="solid">
        <fgColor rgb="FFEAEAEA"/>
        <bgColor indexed="64"/>
      </patternFill>
    </fill>
    <fill>
      <patternFill patternType="solid">
        <fgColor indexed="9"/>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4" tint="0.39997558519241921"/>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auto="1"/>
      </left>
      <right/>
      <top/>
      <bottom/>
      <diagonal/>
    </border>
    <border>
      <left style="hair">
        <color indexed="64"/>
      </left>
      <right style="hair">
        <color indexed="64"/>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xf numFmtId="0" fontId="1" fillId="0" borderId="0"/>
    <xf numFmtId="0" fontId="1" fillId="0" borderId="0"/>
    <xf numFmtId="167" fontId="9" fillId="0" borderId="0" applyFont="0" applyFill="0" applyBorder="0" applyAlignment="0" applyProtection="0"/>
    <xf numFmtId="9" fontId="9" fillId="0" borderId="0" applyFont="0" applyFill="0" applyBorder="0" applyAlignment="0" applyProtection="0"/>
    <xf numFmtId="0" fontId="1" fillId="0" borderId="0"/>
    <xf numFmtId="0" fontId="10" fillId="0" borderId="0" applyNumberFormat="0" applyFill="0" applyBorder="0" applyAlignment="0" applyProtection="0"/>
    <xf numFmtId="0" fontId="5" fillId="0" borderId="0"/>
    <xf numFmtId="9" fontId="5" fillId="0" borderId="0" applyFont="0" applyFill="0" applyBorder="0" applyAlignment="0" applyProtection="0"/>
    <xf numFmtId="0" fontId="10" fillId="0" borderId="0" applyNumberFormat="0" applyFill="0" applyBorder="0" applyAlignment="0" applyProtection="0"/>
    <xf numFmtId="0" fontId="5" fillId="0" borderId="0"/>
    <xf numFmtId="0" fontId="18" fillId="0" borderId="0"/>
  </cellStyleXfs>
  <cellXfs count="235">
    <xf numFmtId="0" fontId="0" fillId="0" borderId="0" xfId="0"/>
    <xf numFmtId="0" fontId="3" fillId="2" borderId="0" xfId="1" applyFont="1" applyFill="1"/>
    <xf numFmtId="164" fontId="3" fillId="2" borderId="0" xfId="1" applyNumberFormat="1" applyFont="1" applyFill="1"/>
    <xf numFmtId="0" fontId="1" fillId="2" borderId="0" xfId="1" applyFill="1"/>
    <xf numFmtId="0" fontId="1" fillId="0" borderId="0" xfId="1"/>
    <xf numFmtId="164" fontId="1" fillId="0" borderId="0" xfId="1" applyNumberFormat="1"/>
    <xf numFmtId="43" fontId="1" fillId="0" borderId="0" xfId="1" applyNumberFormat="1"/>
    <xf numFmtId="0" fontId="1" fillId="0" borderId="0" xfId="1" applyAlignment="1">
      <alignment vertical="center"/>
    </xf>
    <xf numFmtId="0" fontId="4" fillId="0" borderId="0" xfId="1" applyFont="1" applyAlignment="1">
      <alignment vertical="center"/>
    </xf>
    <xf numFmtId="43" fontId="1" fillId="0" borderId="0" xfId="1" applyNumberFormat="1" applyAlignment="1">
      <alignment vertical="center"/>
    </xf>
    <xf numFmtId="164" fontId="1" fillId="0" borderId="0" xfId="1" applyNumberFormat="1" applyAlignment="1">
      <alignment vertical="center"/>
    </xf>
    <xf numFmtId="166" fontId="1" fillId="0" borderId="0" xfId="1" applyNumberFormat="1" applyAlignment="1">
      <alignment vertical="center"/>
    </xf>
    <xf numFmtId="0" fontId="2" fillId="0" borderId="0" xfId="1" applyFont="1"/>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17" fontId="7" fillId="0" borderId="3" xfId="1" applyNumberFormat="1" applyFont="1" applyBorder="1" applyAlignment="1">
      <alignment horizontal="center" vertical="center" wrapText="1"/>
    </xf>
    <xf numFmtId="164" fontId="7" fillId="0" borderId="7"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1" fillId="0" borderId="8" xfId="1" applyBorder="1" applyAlignment="1">
      <alignment horizontal="left" vertical="center" wrapText="1"/>
    </xf>
    <xf numFmtId="0" fontId="1" fillId="0" borderId="4" xfId="1" applyBorder="1" applyAlignment="1">
      <alignment horizontal="center" vertical="center" wrapText="1"/>
    </xf>
    <xf numFmtId="17" fontId="8" fillId="0" borderId="4"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1" fillId="0" borderId="8" xfId="1" applyBorder="1" applyAlignment="1">
      <alignment horizontal="center" vertical="center" wrapText="1"/>
    </xf>
    <xf numFmtId="17" fontId="8" fillId="0" borderId="8"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0" fontId="1" fillId="0" borderId="9" xfId="1" applyBorder="1"/>
    <xf numFmtId="166" fontId="9" fillId="0" borderId="3" xfId="3" applyNumberFormat="1" applyBorder="1" applyAlignment="1"/>
    <xf numFmtId="168" fontId="9" fillId="8" borderId="10" xfId="3" applyNumberFormat="1" applyFill="1" applyBorder="1" applyAlignment="1"/>
    <xf numFmtId="164" fontId="9" fillId="8" borderId="11" xfId="3" applyNumberFormat="1" applyFill="1" applyBorder="1" applyAlignment="1"/>
    <xf numFmtId="164" fontId="9" fillId="8" borderId="2" xfId="4" applyNumberFormat="1" applyFill="1" applyBorder="1" applyAlignment="1"/>
    <xf numFmtId="168" fontId="9" fillId="8" borderId="3" xfId="3" applyNumberFormat="1" applyFill="1" applyBorder="1" applyAlignment="1"/>
    <xf numFmtId="164" fontId="9" fillId="8" borderId="7" xfId="3" applyNumberFormat="1" applyFill="1" applyBorder="1" applyAlignment="1"/>
    <xf numFmtId="164" fontId="9" fillId="8" borderId="5" xfId="4" applyNumberFormat="1" applyFill="1" applyBorder="1" applyAlignment="1"/>
    <xf numFmtId="169" fontId="9" fillId="8" borderId="10" xfId="3" applyNumberFormat="1" applyFill="1" applyBorder="1" applyAlignment="1"/>
    <xf numFmtId="0" fontId="1" fillId="0" borderId="6" xfId="1" applyBorder="1"/>
    <xf numFmtId="166" fontId="9" fillId="0" borderId="12" xfId="3" applyNumberFormat="1" applyBorder="1" applyAlignment="1"/>
    <xf numFmtId="168" fontId="9" fillId="0" borderId="13" xfId="3" applyNumberFormat="1" applyBorder="1" applyAlignment="1"/>
    <xf numFmtId="164" fontId="9" fillId="0" borderId="14" xfId="3" applyNumberFormat="1" applyBorder="1" applyAlignment="1"/>
    <xf numFmtId="164" fontId="9" fillId="0" borderId="15" xfId="4" applyNumberFormat="1" applyBorder="1" applyAlignment="1"/>
    <xf numFmtId="0" fontId="1" fillId="0" borderId="16" xfId="1" applyBorder="1"/>
    <xf numFmtId="166" fontId="9" fillId="0" borderId="13" xfId="3" applyNumberFormat="1" applyBorder="1" applyAlignment="1"/>
    <xf numFmtId="0" fontId="1" fillId="0" borderId="17" xfId="1" applyBorder="1"/>
    <xf numFmtId="166" fontId="9" fillId="0" borderId="10" xfId="3" applyNumberFormat="1" applyBorder="1" applyAlignment="1"/>
    <xf numFmtId="168" fontId="9" fillId="0" borderId="10" xfId="3" applyNumberFormat="1" applyBorder="1" applyAlignment="1"/>
    <xf numFmtId="164" fontId="9" fillId="0" borderId="18" xfId="3" applyNumberFormat="1" applyBorder="1" applyAlignment="1"/>
    <xf numFmtId="164" fontId="9" fillId="0" borderId="19" xfId="3" applyNumberFormat="1" applyBorder="1" applyAlignment="1"/>
    <xf numFmtId="0" fontId="1" fillId="0" borderId="4" xfId="1" applyBorder="1"/>
    <xf numFmtId="0" fontId="1" fillId="0" borderId="1" xfId="1" applyBorder="1"/>
    <xf numFmtId="166" fontId="9" fillId="0" borderId="1" xfId="3" applyNumberFormat="1" applyBorder="1" applyAlignment="1"/>
    <xf numFmtId="168" fontId="9" fillId="0" borderId="1" xfId="3" applyNumberFormat="1" applyBorder="1" applyAlignment="1"/>
    <xf numFmtId="164" fontId="9" fillId="0" borderId="1" xfId="3" applyNumberFormat="1" applyBorder="1" applyAlignment="1"/>
    <xf numFmtId="166" fontId="9" fillId="0" borderId="0" xfId="3" applyNumberFormat="1" applyBorder="1" applyAlignment="1"/>
    <xf numFmtId="168" fontId="9" fillId="0" borderId="0" xfId="3" applyNumberFormat="1" applyBorder="1" applyAlignment="1"/>
    <xf numFmtId="164" fontId="9" fillId="0" borderId="0" xfId="3" applyNumberFormat="1" applyBorder="1" applyAlignment="1"/>
    <xf numFmtId="0" fontId="1" fillId="0" borderId="6" xfId="5" applyBorder="1"/>
    <xf numFmtId="169" fontId="9" fillId="0" borderId="13" xfId="3" applyNumberFormat="1" applyBorder="1" applyAlignment="1"/>
    <xf numFmtId="164" fontId="9" fillId="0" borderId="15" xfId="3" applyNumberFormat="1" applyBorder="1" applyAlignment="1"/>
    <xf numFmtId="170" fontId="9" fillId="0" borderId="1" xfId="3" applyNumberFormat="1" applyBorder="1" applyAlignment="1"/>
    <xf numFmtId="164" fontId="9" fillId="0" borderId="4" xfId="3" applyNumberFormat="1" applyBorder="1" applyAlignment="1"/>
    <xf numFmtId="170" fontId="9" fillId="0" borderId="0" xfId="3" applyNumberFormat="1" applyBorder="1" applyAlignment="1"/>
    <xf numFmtId="170" fontId="9" fillId="0" borderId="8" xfId="3" applyNumberFormat="1" applyBorder="1" applyAlignment="1"/>
    <xf numFmtId="166" fontId="9" fillId="0" borderId="8" xfId="3" applyNumberFormat="1" applyBorder="1" applyAlignment="1"/>
    <xf numFmtId="164" fontId="9" fillId="0" borderId="8" xfId="3" applyNumberFormat="1" applyBorder="1" applyAlignment="1"/>
    <xf numFmtId="168" fontId="9" fillId="0" borderId="12" xfId="3" applyNumberFormat="1" applyBorder="1" applyAlignment="1"/>
    <xf numFmtId="164" fontId="9" fillId="0" borderId="20" xfId="3" applyNumberFormat="1" applyBorder="1" applyAlignment="1"/>
    <xf numFmtId="164" fontId="9" fillId="0" borderId="21" xfId="4" applyNumberFormat="1" applyBorder="1" applyAlignment="1"/>
    <xf numFmtId="168" fontId="9" fillId="9" borderId="12" xfId="3" applyNumberFormat="1" applyFill="1" applyBorder="1" applyAlignment="1"/>
    <xf numFmtId="164" fontId="9" fillId="9" borderId="20" xfId="3" applyNumberFormat="1" applyFill="1" applyBorder="1" applyAlignment="1"/>
    <xf numFmtId="164" fontId="9" fillId="9" borderId="21" xfId="4" applyNumberFormat="1" applyFill="1" applyBorder="1" applyAlignment="1"/>
    <xf numFmtId="0" fontId="1" fillId="0" borderId="16" xfId="5" applyBorder="1"/>
    <xf numFmtId="168" fontId="9" fillId="9" borderId="13" xfId="3" applyNumberFormat="1" applyFill="1" applyBorder="1" applyAlignment="1"/>
    <xf numFmtId="164" fontId="9" fillId="9" borderId="14" xfId="3" applyNumberFormat="1" applyFill="1" applyBorder="1" applyAlignment="1"/>
    <xf numFmtId="164" fontId="9" fillId="9" borderId="15" xfId="4" applyNumberFormat="1" applyFill="1" applyBorder="1" applyAlignment="1"/>
    <xf numFmtId="0" fontId="1" fillId="0" borderId="17" xfId="5" applyBorder="1"/>
    <xf numFmtId="168" fontId="9" fillId="9" borderId="10" xfId="3" applyNumberFormat="1" applyFill="1" applyBorder="1" applyAlignment="1"/>
    <xf numFmtId="164" fontId="9" fillId="9" borderId="18" xfId="3" applyNumberFormat="1" applyFill="1" applyBorder="1" applyAlignment="1"/>
    <xf numFmtId="164" fontId="9" fillId="9" borderId="19" xfId="3" applyNumberFormat="1" applyFill="1" applyBorder="1" applyAlignment="1"/>
    <xf numFmtId="166" fontId="1" fillId="0" borderId="0" xfId="1" applyNumberFormat="1"/>
    <xf numFmtId="164" fontId="1" fillId="0" borderId="0" xfId="5" applyNumberFormat="1"/>
    <xf numFmtId="164" fontId="1" fillId="0" borderId="0" xfId="5" applyNumberFormat="1" applyAlignment="1">
      <alignment horizontal="right"/>
    </xf>
    <xf numFmtId="2" fontId="1" fillId="0" borderId="0" xfId="2" applyNumberFormat="1"/>
    <xf numFmtId="0" fontId="1" fillId="0" borderId="0" xfId="2" applyAlignment="1">
      <alignment horizontal="right"/>
    </xf>
    <xf numFmtId="2" fontId="1" fillId="0" borderId="0" xfId="5" applyNumberFormat="1"/>
    <xf numFmtId="0" fontId="1" fillId="0" borderId="8" xfId="2" applyBorder="1" applyAlignment="1">
      <alignment horizontal="right"/>
    </xf>
    <xf numFmtId="2" fontId="1" fillId="0" borderId="8" xfId="2" applyNumberFormat="1" applyBorder="1"/>
    <xf numFmtId="164" fontId="6" fillId="0" borderId="0" xfId="5" applyNumberFormat="1" applyFont="1"/>
    <xf numFmtId="166" fontId="1" fillId="0" borderId="0" xfId="5" applyNumberFormat="1"/>
    <xf numFmtId="0" fontId="1" fillId="0" borderId="0" xfId="5"/>
    <xf numFmtId="0" fontId="10" fillId="0" borderId="0" xfId="6"/>
    <xf numFmtId="0" fontId="5" fillId="0" borderId="0" xfId="7"/>
    <xf numFmtId="165" fontId="1" fillId="0" borderId="0" xfId="8" applyNumberFormat="1" applyFont="1" applyAlignment="1">
      <alignment vertical="center"/>
    </xf>
    <xf numFmtId="0" fontId="3" fillId="10" borderId="0" xfId="2" applyFont="1" applyFill="1"/>
    <xf numFmtId="0" fontId="1" fillId="10" borderId="0" xfId="2" applyFill="1"/>
    <xf numFmtId="0" fontId="11" fillId="0" borderId="0" xfId="7" applyFont="1"/>
    <xf numFmtId="0" fontId="3" fillId="0" borderId="0" xfId="2" applyFont="1"/>
    <xf numFmtId="0" fontId="1" fillId="0" borderId="0" xfId="2"/>
    <xf numFmtId="0" fontId="4" fillId="0" borderId="0" xfId="2" applyFont="1" applyAlignment="1">
      <alignment vertical="center"/>
    </xf>
    <xf numFmtId="0" fontId="1" fillId="0" borderId="12" xfId="2" applyBorder="1"/>
    <xf numFmtId="0" fontId="1" fillId="0" borderId="8" xfId="2" applyBorder="1"/>
    <xf numFmtId="0" fontId="1" fillId="0" borderId="21" xfId="2" applyBorder="1"/>
    <xf numFmtId="0" fontId="12" fillId="0" borderId="22" xfId="2" applyFont="1" applyBorder="1"/>
    <xf numFmtId="0" fontId="1" fillId="0" borderId="22" xfId="2" applyBorder="1"/>
    <xf numFmtId="0" fontId="1" fillId="0" borderId="13" xfId="2" applyBorder="1"/>
    <xf numFmtId="0" fontId="12" fillId="0" borderId="0" xfId="2" applyFont="1"/>
    <xf numFmtId="0" fontId="1" fillId="0" borderId="15" xfId="2" applyBorder="1"/>
    <xf numFmtId="0" fontId="1" fillId="0" borderId="0" xfId="2" applyAlignment="1">
      <alignment vertical="center"/>
    </xf>
    <xf numFmtId="0" fontId="2" fillId="0" borderId="22" xfId="2" applyFont="1" applyBorder="1" applyAlignment="1">
      <alignment vertical="center"/>
    </xf>
    <xf numFmtId="0" fontId="1" fillId="0" borderId="13" xfId="2" applyBorder="1" applyAlignment="1">
      <alignment vertical="center"/>
    </xf>
    <xf numFmtId="0" fontId="2" fillId="0" borderId="0" xfId="2" applyFont="1" applyAlignment="1">
      <alignment horizontal="center"/>
    </xf>
    <xf numFmtId="0" fontId="1" fillId="0" borderId="15" xfId="2" applyBorder="1" applyAlignment="1">
      <alignment vertical="center"/>
    </xf>
    <xf numFmtId="0" fontId="2" fillId="0" borderId="23" xfId="2" applyFont="1" applyBorder="1" applyAlignment="1">
      <alignment vertical="center"/>
    </xf>
    <xf numFmtId="0" fontId="2" fillId="0" borderId="0" xfId="2" applyFont="1" applyAlignment="1">
      <alignment horizontal="right" vertical="center"/>
    </xf>
    <xf numFmtId="0" fontId="1" fillId="11" borderId="0" xfId="2" applyFill="1" applyAlignment="1">
      <alignment horizontal="center" vertical="center"/>
    </xf>
    <xf numFmtId="164" fontId="1" fillId="11" borderId="0" xfId="2" applyNumberFormat="1" applyFill="1" applyAlignment="1">
      <alignment horizontal="center" vertical="center"/>
    </xf>
    <xf numFmtId="0" fontId="1" fillId="0" borderId="0" xfId="2" applyAlignment="1">
      <alignment vertical="center" wrapText="1"/>
    </xf>
    <xf numFmtId="0" fontId="1" fillId="0" borderId="0" xfId="2" applyAlignment="1">
      <alignment horizontal="left" vertical="center"/>
    </xf>
    <xf numFmtId="0" fontId="1" fillId="0" borderId="0" xfId="2" applyAlignment="1">
      <alignment horizontal="center" vertical="center"/>
    </xf>
    <xf numFmtId="171" fontId="1" fillId="11" borderId="0" xfId="2" applyNumberFormat="1" applyFill="1" applyAlignment="1">
      <alignment horizontal="right" vertical="center"/>
    </xf>
    <xf numFmtId="172" fontId="1" fillId="0" borderId="0" xfId="2" applyNumberFormat="1" applyAlignment="1">
      <alignment horizontal="center" vertical="center"/>
    </xf>
    <xf numFmtId="0" fontId="1" fillId="0" borderId="10" xfId="2" applyBorder="1"/>
    <xf numFmtId="0" fontId="1" fillId="0" borderId="1" xfId="2" applyBorder="1"/>
    <xf numFmtId="0" fontId="1" fillId="0" borderId="2" xfId="2" applyBorder="1"/>
    <xf numFmtId="0" fontId="12" fillId="12" borderId="0" xfId="2" applyFont="1" applyFill="1"/>
    <xf numFmtId="0" fontId="1" fillId="12" borderId="0" xfId="2" applyFill="1"/>
    <xf numFmtId="0" fontId="2" fillId="12" borderId="0" xfId="2" applyFont="1" applyFill="1"/>
    <xf numFmtId="0" fontId="2" fillId="12" borderId="0" xfId="2" applyFont="1" applyFill="1" applyAlignment="1">
      <alignment vertical="center"/>
    </xf>
    <xf numFmtId="0" fontId="1" fillId="12" borderId="0" xfId="2" applyFill="1" applyAlignment="1">
      <alignment horizontal="left" vertical="center"/>
    </xf>
    <xf numFmtId="172" fontId="1" fillId="12" borderId="0" xfId="2" applyNumberFormat="1" applyFill="1" applyAlignment="1">
      <alignment vertical="center"/>
    </xf>
    <xf numFmtId="0" fontId="2" fillId="12" borderId="22" xfId="2" applyFont="1" applyFill="1" applyBorder="1" applyAlignment="1">
      <alignment vertical="center"/>
    </xf>
    <xf numFmtId="0" fontId="1" fillId="12" borderId="22" xfId="2" applyFill="1" applyBorder="1" applyAlignment="1">
      <alignment horizontal="left" vertical="center"/>
    </xf>
    <xf numFmtId="172" fontId="1" fillId="12" borderId="22" xfId="2" applyNumberFormat="1" applyFill="1" applyBorder="1" applyAlignment="1">
      <alignment vertical="center"/>
    </xf>
    <xf numFmtId="0" fontId="1" fillId="12" borderId="23" xfId="2" applyFill="1" applyBorder="1" applyAlignment="1">
      <alignment horizontal="left" vertical="center"/>
    </xf>
    <xf numFmtId="172" fontId="1" fillId="12" borderId="22" xfId="2" applyNumberFormat="1" applyFill="1" applyBorder="1" applyAlignment="1">
      <alignment horizontal="right" vertical="center"/>
    </xf>
    <xf numFmtId="172" fontId="1" fillId="0" borderId="0" xfId="2" applyNumberFormat="1" applyAlignment="1">
      <alignment vertical="center"/>
    </xf>
    <xf numFmtId="171" fontId="1" fillId="12" borderId="22" xfId="2" applyNumberFormat="1" applyFill="1" applyBorder="1" applyAlignment="1">
      <alignment horizontal="right" vertical="center"/>
    </xf>
    <xf numFmtId="173" fontId="1" fillId="12" borderId="0" xfId="2" applyNumberFormat="1" applyFill="1" applyAlignment="1">
      <alignment vertical="center"/>
    </xf>
    <xf numFmtId="173" fontId="1" fillId="0" borderId="0" xfId="2" applyNumberFormat="1" applyAlignment="1">
      <alignment vertical="center"/>
    </xf>
    <xf numFmtId="0" fontId="1" fillId="12" borderId="0" xfId="2" applyFill="1" applyAlignment="1">
      <alignment horizontal="right"/>
    </xf>
    <xf numFmtId="0" fontId="10" fillId="0" borderId="0" xfId="9"/>
    <xf numFmtId="0" fontId="3" fillId="10" borderId="0" xfId="5" applyFont="1" applyFill="1"/>
    <xf numFmtId="0" fontId="1" fillId="10" borderId="0" xfId="5" applyFill="1"/>
    <xf numFmtId="0" fontId="5" fillId="0" borderId="0" xfId="10"/>
    <xf numFmtId="0" fontId="13" fillId="0" borderId="3" xfId="10" applyFont="1" applyBorder="1" applyAlignment="1">
      <alignment wrapText="1"/>
    </xf>
    <xf numFmtId="0" fontId="13" fillId="0" borderId="7" xfId="10" applyFont="1" applyBorder="1" applyAlignment="1">
      <alignment horizontal="center" wrapText="1"/>
    </xf>
    <xf numFmtId="0" fontId="13" fillId="0" borderId="5" xfId="10" applyFont="1" applyBorder="1" applyAlignment="1">
      <alignment horizontal="center" wrapText="1"/>
    </xf>
    <xf numFmtId="0" fontId="14" fillId="0" borderId="12" xfId="10" applyFont="1" applyBorder="1"/>
    <xf numFmtId="0" fontId="5" fillId="0" borderId="20" xfId="10" applyBorder="1" applyAlignment="1">
      <alignment horizontal="center"/>
    </xf>
    <xf numFmtId="4" fontId="5" fillId="0" borderId="21" xfId="10" applyNumberFormat="1" applyBorder="1" applyAlignment="1">
      <alignment horizontal="center"/>
    </xf>
    <xf numFmtId="0" fontId="5" fillId="0" borderId="13" xfId="10" applyBorder="1"/>
    <xf numFmtId="0" fontId="5" fillId="0" borderId="14" xfId="10" applyBorder="1" applyAlignment="1">
      <alignment horizontal="center"/>
    </xf>
    <xf numFmtId="4" fontId="5" fillId="0" borderId="15" xfId="10" applyNumberFormat="1" applyBorder="1" applyAlignment="1">
      <alignment horizontal="center"/>
    </xf>
    <xf numFmtId="0" fontId="5" fillId="0" borderId="21" xfId="10" applyBorder="1" applyAlignment="1">
      <alignment horizontal="center"/>
    </xf>
    <xf numFmtId="0" fontId="5" fillId="0" borderId="12" xfId="10" applyBorder="1"/>
    <xf numFmtId="0" fontId="14" fillId="13" borderId="12" xfId="10" applyFont="1" applyFill="1" applyBorder="1"/>
    <xf numFmtId="0" fontId="5" fillId="13" borderId="20" xfId="10" applyFill="1" applyBorder="1" applyAlignment="1">
      <alignment horizontal="center"/>
    </xf>
    <xf numFmtId="0" fontId="5" fillId="13" borderId="21" xfId="10" applyFill="1" applyBorder="1" applyAlignment="1">
      <alignment horizontal="center"/>
    </xf>
    <xf numFmtId="0" fontId="14" fillId="13" borderId="13" xfId="10" applyFont="1" applyFill="1" applyBorder="1"/>
    <xf numFmtId="0" fontId="5" fillId="13" borderId="14" xfId="10" applyFill="1" applyBorder="1" applyAlignment="1">
      <alignment horizontal="center"/>
    </xf>
    <xf numFmtId="0" fontId="5" fillId="13" borderId="15" xfId="10" applyFill="1" applyBorder="1" applyAlignment="1">
      <alignment horizontal="center"/>
    </xf>
    <xf numFmtId="8" fontId="5" fillId="0" borderId="21" xfId="10" applyNumberFormat="1" applyBorder="1" applyAlignment="1">
      <alignment horizontal="center"/>
    </xf>
    <xf numFmtId="8" fontId="5" fillId="0" borderId="15" xfId="10" applyNumberFormat="1" applyBorder="1" applyAlignment="1">
      <alignment horizontal="center"/>
    </xf>
    <xf numFmtId="0" fontId="5" fillId="0" borderId="11" xfId="10" applyBorder="1" applyAlignment="1">
      <alignment horizontal="center"/>
    </xf>
    <xf numFmtId="0" fontId="5" fillId="0" borderId="2" xfId="10" applyBorder="1" applyAlignment="1">
      <alignment horizontal="center"/>
    </xf>
    <xf numFmtId="0" fontId="14" fillId="0" borderId="13" xfId="10" applyFont="1" applyBorder="1"/>
    <xf numFmtId="0" fontId="14" fillId="0" borderId="14" xfId="10" applyFont="1" applyBorder="1" applyAlignment="1">
      <alignment horizontal="center"/>
    </xf>
    <xf numFmtId="8" fontId="14" fillId="0" borderId="15" xfId="10" applyNumberFormat="1" applyFont="1" applyBorder="1" applyAlignment="1">
      <alignment horizontal="center"/>
    </xf>
    <xf numFmtId="0" fontId="15" fillId="0" borderId="13" xfId="10" applyFont="1" applyBorder="1"/>
    <xf numFmtId="0" fontId="14" fillId="0" borderId="15" xfId="10" applyFont="1" applyBorder="1" applyAlignment="1">
      <alignment horizontal="center"/>
    </xf>
    <xf numFmtId="0" fontId="14" fillId="0" borderId="20" xfId="10" applyFont="1" applyBorder="1" applyAlignment="1">
      <alignment horizontal="center"/>
    </xf>
    <xf numFmtId="0" fontId="14" fillId="0" borderId="21" xfId="10" applyFont="1" applyBorder="1" applyAlignment="1">
      <alignment horizontal="center"/>
    </xf>
    <xf numFmtId="40" fontId="14" fillId="0" borderId="15" xfId="10" applyNumberFormat="1" applyFont="1" applyBorder="1" applyAlignment="1">
      <alignment horizontal="center"/>
    </xf>
    <xf numFmtId="0" fontId="14" fillId="0" borderId="10" xfId="10" applyFont="1" applyBorder="1"/>
    <xf numFmtId="0" fontId="14" fillId="0" borderId="11" xfId="10" applyFont="1" applyBorder="1" applyAlignment="1">
      <alignment horizontal="center"/>
    </xf>
    <xf numFmtId="8" fontId="14" fillId="0" borderId="2" xfId="10" applyNumberFormat="1" applyFont="1" applyBorder="1" applyAlignment="1">
      <alignment horizontal="center"/>
    </xf>
    <xf numFmtId="0" fontId="5" fillId="13" borderId="13" xfId="10" applyFill="1" applyBorder="1" applyAlignment="1">
      <alignment wrapText="1"/>
    </xf>
    <xf numFmtId="0" fontId="17" fillId="13" borderId="10" xfId="10" applyFont="1" applyFill="1" applyBorder="1" applyAlignment="1">
      <alignment wrapText="1"/>
    </xf>
    <xf numFmtId="0" fontId="19" fillId="0" borderId="0" xfId="11" applyFont="1" applyAlignment="1">
      <alignment vertical="center"/>
    </xf>
    <xf numFmtId="0" fontId="18" fillId="0" borderId="8" xfId="11" applyBorder="1"/>
    <xf numFmtId="0" fontId="18" fillId="0" borderId="0" xfId="11"/>
    <xf numFmtId="0" fontId="20" fillId="0" borderId="0" xfId="11" applyFont="1" applyAlignment="1">
      <alignment vertical="center"/>
    </xf>
    <xf numFmtId="0" fontId="5" fillId="0" borderId="15" xfId="10" applyBorder="1" applyAlignment="1">
      <alignment horizontal="center"/>
    </xf>
    <xf numFmtId="8" fontId="5" fillId="13" borderId="21" xfId="10" applyNumberFormat="1" applyFill="1" applyBorder="1" applyAlignment="1">
      <alignment horizontal="center"/>
    </xf>
    <xf numFmtId="8" fontId="5" fillId="13" borderId="15" xfId="10" applyNumberFormat="1" applyFill="1" applyBorder="1" applyAlignment="1">
      <alignment horizontal="center"/>
    </xf>
    <xf numFmtId="0" fontId="14" fillId="13" borderId="10" xfId="10" applyFont="1" applyFill="1" applyBorder="1"/>
    <xf numFmtId="0" fontId="5" fillId="13" borderId="11" xfId="10" applyFill="1" applyBorder="1" applyAlignment="1">
      <alignment horizontal="center"/>
    </xf>
    <xf numFmtId="8" fontId="5" fillId="13" borderId="2" xfId="10" applyNumberFormat="1" applyFill="1" applyBorder="1" applyAlignment="1">
      <alignment horizontal="center"/>
    </xf>
    <xf numFmtId="0" fontId="24" fillId="0" borderId="0" xfId="11" applyFont="1"/>
    <xf numFmtId="0" fontId="5" fillId="13" borderId="0" xfId="10" applyFill="1"/>
    <xf numFmtId="0" fontId="5" fillId="13" borderId="0" xfId="11" applyFont="1" applyFill="1"/>
    <xf numFmtId="0" fontId="5" fillId="0" borderId="13" xfId="10" applyBorder="1" applyAlignment="1">
      <alignment horizontal="right"/>
    </xf>
    <xf numFmtId="8" fontId="5" fillId="13" borderId="25" xfId="10" applyNumberFormat="1" applyFill="1" applyBorder="1" applyAlignment="1">
      <alignment horizontal="center"/>
    </xf>
    <xf numFmtId="0" fontId="14" fillId="13" borderId="26" xfId="10" applyFont="1" applyFill="1" applyBorder="1"/>
    <xf numFmtId="0" fontId="14" fillId="13" borderId="27" xfId="10" applyFont="1" applyFill="1" applyBorder="1"/>
    <xf numFmtId="8" fontId="5" fillId="13" borderId="19" xfId="10" applyNumberFormat="1" applyFill="1" applyBorder="1" applyAlignment="1">
      <alignment horizontal="center"/>
    </xf>
    <xf numFmtId="0" fontId="6" fillId="0" borderId="0" xfId="1" applyFont="1"/>
    <xf numFmtId="0" fontId="4" fillId="0" borderId="0" xfId="0" applyFont="1"/>
    <xf numFmtId="0" fontId="25" fillId="0" borderId="0" xfId="1" applyFont="1"/>
    <xf numFmtId="0" fontId="6" fillId="0" borderId="0" xfId="2" applyFont="1"/>
    <xf numFmtId="0" fontId="26" fillId="0" borderId="0" xfId="0" applyFont="1"/>
    <xf numFmtId="0" fontId="1" fillId="15" borderId="0" xfId="5" applyFill="1"/>
    <xf numFmtId="166" fontId="9" fillId="15" borderId="0" xfId="3" applyNumberFormat="1" applyFill="1" applyBorder="1" applyAlignment="1"/>
    <xf numFmtId="168" fontId="9" fillId="15" borderId="0" xfId="3" applyNumberFormat="1" applyFill="1" applyBorder="1" applyAlignment="1"/>
    <xf numFmtId="164" fontId="9" fillId="15" borderId="0" xfId="3" applyNumberFormat="1" applyFill="1" applyBorder="1" applyAlignment="1"/>
    <xf numFmtId="0" fontId="1" fillId="15" borderId="0" xfId="1" applyFill="1"/>
    <xf numFmtId="0" fontId="0" fillId="15" borderId="0" xfId="0" applyFill="1"/>
    <xf numFmtId="166" fontId="1" fillId="15" borderId="0" xfId="1" applyNumberFormat="1" applyFill="1"/>
    <xf numFmtId="164" fontId="1" fillId="15" borderId="0" xfId="1" applyNumberFormat="1" applyFill="1"/>
    <xf numFmtId="174" fontId="1" fillId="12" borderId="0" xfId="2" applyNumberFormat="1" applyFill="1"/>
    <xf numFmtId="172" fontId="1" fillId="11" borderId="0" xfId="2" applyNumberFormat="1" applyFill="1" applyAlignment="1">
      <alignment horizontal="center" vertic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4" fillId="7" borderId="5" xfId="2" applyFont="1" applyFill="1" applyBorder="1" applyAlignment="1">
      <alignment horizontal="center"/>
    </xf>
    <xf numFmtId="0" fontId="2" fillId="14" borderId="3" xfId="1" applyFont="1" applyFill="1" applyBorder="1" applyAlignment="1">
      <alignment horizontal="left" vertical="center" wrapText="1"/>
    </xf>
    <xf numFmtId="0" fontId="2" fillId="14" borderId="4" xfId="1" applyFont="1" applyFill="1" applyBorder="1" applyAlignment="1">
      <alignment horizontal="left" vertical="center" wrapText="1"/>
    </xf>
    <xf numFmtId="0" fontId="2" fillId="14" borderId="5" xfId="1" applyFont="1" applyFill="1" applyBorder="1" applyAlignment="1">
      <alignment horizontal="left" vertical="center" wrapText="1"/>
    </xf>
    <xf numFmtId="0" fontId="4" fillId="4" borderId="3" xfId="2" applyFont="1" applyFill="1" applyBorder="1" applyAlignment="1">
      <alignment horizontal="center"/>
    </xf>
    <xf numFmtId="0" fontId="4" fillId="4" borderId="4" xfId="2" applyFont="1" applyFill="1" applyBorder="1" applyAlignment="1">
      <alignment horizontal="center"/>
    </xf>
    <xf numFmtId="0" fontId="4" fillId="4" borderId="5" xfId="2" applyFont="1" applyFill="1" applyBorder="1" applyAlignment="1">
      <alignment horizontal="center"/>
    </xf>
    <xf numFmtId="0" fontId="4" fillId="3" borderId="1" xfId="1" applyFont="1" applyFill="1" applyBorder="1" applyAlignment="1">
      <alignment horizontal="center"/>
    </xf>
    <xf numFmtId="0" fontId="4" fillId="3" borderId="2" xfId="1" applyFont="1" applyFill="1" applyBorder="1" applyAlignment="1">
      <alignment horizontal="center"/>
    </xf>
    <xf numFmtId="0" fontId="4" fillId="5" borderId="3" xfId="2" applyFont="1" applyFill="1" applyBorder="1" applyAlignment="1">
      <alignment horizontal="center"/>
    </xf>
    <xf numFmtId="0" fontId="4" fillId="5" borderId="4" xfId="2" applyFont="1" applyFill="1" applyBorder="1" applyAlignment="1">
      <alignment horizontal="center"/>
    </xf>
    <xf numFmtId="0" fontId="4" fillId="5" borderId="5" xfId="2" applyFont="1" applyFill="1" applyBorder="1" applyAlignment="1">
      <alignment horizontal="center"/>
    </xf>
    <xf numFmtId="0" fontId="4" fillId="6" borderId="3" xfId="2" applyFont="1" applyFill="1" applyBorder="1" applyAlignment="1">
      <alignment horizontal="center"/>
    </xf>
    <xf numFmtId="0" fontId="4" fillId="6" borderId="4" xfId="2" applyFont="1" applyFill="1" applyBorder="1" applyAlignment="1">
      <alignment horizontal="center"/>
    </xf>
    <xf numFmtId="0" fontId="4" fillId="6" borderId="5" xfId="2" applyFont="1" applyFill="1" applyBorder="1" applyAlignment="1">
      <alignment horizontal="center"/>
    </xf>
    <xf numFmtId="0" fontId="2" fillId="16" borderId="3" xfId="1" applyFont="1" applyFill="1" applyBorder="1" applyAlignment="1">
      <alignment horizontal="left" vertical="center" wrapText="1"/>
    </xf>
    <xf numFmtId="0" fontId="2" fillId="16" borderId="4"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1" fillId="0" borderId="22" xfId="2" applyBorder="1" applyAlignment="1">
      <alignment vertical="center" wrapText="1"/>
    </xf>
    <xf numFmtId="0" fontId="1" fillId="0" borderId="23" xfId="2" applyBorder="1" applyAlignment="1">
      <alignment vertical="center" wrapText="1"/>
    </xf>
    <xf numFmtId="0" fontId="16" fillId="0" borderId="24" xfId="10" applyFont="1" applyBorder="1" applyAlignment="1">
      <alignment horizontal="center" vertical="center" wrapText="1"/>
    </xf>
    <xf numFmtId="0" fontId="16" fillId="0" borderId="15"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2" xfId="10" applyFont="1" applyBorder="1" applyAlignment="1">
      <alignment horizontal="center" vertical="center" wrapText="1"/>
    </xf>
  </cellXfs>
  <cellStyles count="12">
    <cellStyle name="Comma 15" xfId="3" xr:uid="{5083B1EE-3871-46A1-AB94-02769AF8D17D}"/>
    <cellStyle name="Hyperlink" xfId="9" builtinId="8"/>
    <cellStyle name="Hyperlink 3" xfId="6" xr:uid="{FA0074CB-F252-4DB5-89D9-06EEB420B3FD}"/>
    <cellStyle name="Normal" xfId="0" builtinId="0"/>
    <cellStyle name="Normal 2" xfId="7" xr:uid="{D27553A6-F3CA-4A50-978C-D4ED9EDBBE06}"/>
    <cellStyle name="Normal 22 2" xfId="2" xr:uid="{DA3B0A4B-6DAA-4B14-AD5F-4277B6CF02F2}"/>
    <cellStyle name="Normal 22 2 2" xfId="5" xr:uid="{4666087E-4467-46DB-AE64-47C208300242}"/>
    <cellStyle name="Normal 23" xfId="11" xr:uid="{0CA7FB67-AAB0-4A6E-A0BE-9328A873C523}"/>
    <cellStyle name="Normal 34" xfId="1" xr:uid="{5B604F84-46F2-42A7-8DFE-972438259FBB}"/>
    <cellStyle name="Normal_~6486227 2" xfId="10" xr:uid="{0C2BCD37-235D-4D0C-9305-046A6E329708}"/>
    <cellStyle name="Percent 2" xfId="8" xr:uid="{52FA7058-7F0E-4512-8105-D1E6E7F2A702}"/>
    <cellStyle name="Percent 3" xfId="4" xr:uid="{348D2A3B-EEF3-4AA7-AA8B-CB7E86A98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oyalmail.dockethub.com/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royalmail.dockethub.com/Log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yalmail.dockethub.com/Log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AA56-B62E-47BD-9515-B5E2CD9C841E}">
  <sheetPr codeName="Sheet6">
    <tabColor rgb="FF99CCFF"/>
    <pageSetUpPr fitToPage="1"/>
  </sheetPr>
  <dimension ref="A1:BE109"/>
  <sheetViews>
    <sheetView showGridLines="0" zoomScale="70" zoomScaleNormal="70" workbookViewId="0">
      <pane ySplit="9" topLeftCell="A69" activePane="bottomLeft" state="frozen"/>
      <selection activeCell="P8" sqref="P8"/>
      <selection pane="bottomLeft" activeCell="A88" sqref="A88:XFD88"/>
    </sheetView>
  </sheetViews>
  <sheetFormatPr defaultRowHeight="14.4" x14ac:dyDescent="0.3"/>
  <cols>
    <col min="1" max="1" width="2.5546875" style="4" customWidth="1"/>
    <col min="2" max="2" width="67.33203125" style="4" customWidth="1"/>
    <col min="3" max="3" width="11.6640625" style="4" customWidth="1"/>
    <col min="4" max="4" width="10.5546875" style="77" customWidth="1"/>
    <col min="5" max="5" width="9.33203125" style="77" customWidth="1"/>
    <col min="6" max="7" width="9.33203125" style="5" customWidth="1"/>
    <col min="8" max="8" width="2.5546875" style="4" customWidth="1"/>
    <col min="9" max="9" width="11.6640625" style="4" customWidth="1"/>
    <col min="10" max="10" width="10.5546875" style="77" customWidth="1"/>
    <col min="11" max="11" width="9.33203125" style="77" customWidth="1"/>
    <col min="12" max="13" width="9.33203125" style="5" customWidth="1"/>
    <col min="14" max="14" width="2.5546875" customWidth="1"/>
    <col min="15" max="15" width="11.6640625" style="4" customWidth="1"/>
    <col min="16" max="17" width="9.33203125" style="77" customWidth="1"/>
    <col min="18" max="19" width="9.33203125" style="5" customWidth="1"/>
    <col min="20" max="20" width="2.5546875" style="4" customWidth="1"/>
    <col min="21" max="21" width="11.6640625" style="4" customWidth="1"/>
    <col min="22" max="23" width="9.33203125" style="77" customWidth="1"/>
    <col min="24" max="25" width="9.33203125" style="5" customWidth="1"/>
    <col min="26" max="26" width="2.5546875" style="4" customWidth="1"/>
    <col min="27" max="27" width="11.6640625" style="4" customWidth="1"/>
    <col min="28" max="29" width="9.33203125" style="77" customWidth="1"/>
    <col min="30" max="31" width="9.33203125" style="5" customWidth="1"/>
    <col min="32" max="32" width="2.5546875" style="4" customWidth="1"/>
    <col min="33" max="33" width="11.6640625" style="4" customWidth="1"/>
    <col min="34" max="35" width="9.33203125" style="77" customWidth="1"/>
    <col min="36" max="37" width="9.33203125" style="5" customWidth="1"/>
    <col min="38" max="38" width="2.5546875" customWidth="1"/>
    <col min="39" max="39" width="11.6640625" style="4" customWidth="1"/>
    <col min="40" max="41" width="9.33203125" style="77" customWidth="1"/>
    <col min="42" max="43" width="9.33203125" style="5" customWidth="1"/>
    <col min="44" max="44" width="2.5546875" style="4" customWidth="1"/>
    <col min="45" max="45" width="11.6640625" style="4" customWidth="1"/>
    <col min="46" max="46" width="10.5546875" style="77" customWidth="1"/>
    <col min="47" max="47" width="9.33203125" style="77" customWidth="1"/>
    <col min="48" max="49" width="9.33203125" style="5" customWidth="1"/>
    <col min="50" max="50" width="2.5546875" style="4" customWidth="1"/>
    <col min="51" max="51" width="11.6640625" style="4" customWidth="1"/>
    <col min="52" max="53" width="9.33203125" style="77" customWidth="1"/>
    <col min="54" max="55" width="9.33203125" style="5" customWidth="1"/>
    <col min="56" max="56" width="9.109375" style="4" customWidth="1"/>
    <col min="57" max="57" width="41.5546875" style="194" bestFit="1" customWidth="1"/>
    <col min="58" max="247" width="8.88671875" style="4"/>
    <col min="248" max="248" width="2.5546875" style="4" customWidth="1"/>
    <col min="249" max="249" width="55.109375" style="4" customWidth="1"/>
    <col min="250" max="250" width="11.6640625" style="4" customWidth="1"/>
    <col min="251" max="254" width="9.33203125" style="4" customWidth="1"/>
    <col min="255" max="503" width="8.88671875" style="4"/>
    <col min="504" max="504" width="2.5546875" style="4" customWidth="1"/>
    <col min="505" max="505" width="55.109375" style="4" customWidth="1"/>
    <col min="506" max="506" width="11.6640625" style="4" customWidth="1"/>
    <col min="507" max="510" width="9.33203125" style="4" customWidth="1"/>
    <col min="511" max="759" width="8.88671875" style="4"/>
    <col min="760" max="760" width="2.5546875" style="4" customWidth="1"/>
    <col min="761" max="761" width="55.109375" style="4" customWidth="1"/>
    <col min="762" max="762" width="11.6640625" style="4" customWidth="1"/>
    <col min="763" max="766" width="9.33203125" style="4" customWidth="1"/>
    <col min="767" max="1015" width="8.88671875" style="4"/>
    <col min="1016" max="1016" width="2.5546875" style="4" customWidth="1"/>
    <col min="1017" max="1017" width="55.109375" style="4" customWidth="1"/>
    <col min="1018" max="1018" width="11.6640625" style="4" customWidth="1"/>
    <col min="1019" max="1022" width="9.33203125" style="4" customWidth="1"/>
    <col min="1023" max="1271" width="8.88671875" style="4"/>
    <col min="1272" max="1272" width="2.5546875" style="4" customWidth="1"/>
    <col min="1273" max="1273" width="55.109375" style="4" customWidth="1"/>
    <col min="1274" max="1274" width="11.6640625" style="4" customWidth="1"/>
    <col min="1275" max="1278" width="9.33203125" style="4" customWidth="1"/>
    <col min="1279" max="1527" width="8.88671875" style="4"/>
    <col min="1528" max="1528" width="2.5546875" style="4" customWidth="1"/>
    <col min="1529" max="1529" width="55.109375" style="4" customWidth="1"/>
    <col min="1530" max="1530" width="11.6640625" style="4" customWidth="1"/>
    <col min="1531" max="1534" width="9.33203125" style="4" customWidth="1"/>
    <col min="1535" max="1783" width="8.88671875" style="4"/>
    <col min="1784" max="1784" width="2.5546875" style="4" customWidth="1"/>
    <col min="1785" max="1785" width="55.109375" style="4" customWidth="1"/>
    <col min="1786" max="1786" width="11.6640625" style="4" customWidth="1"/>
    <col min="1787" max="1790" width="9.33203125" style="4" customWidth="1"/>
    <col min="1791" max="2039" width="8.88671875" style="4"/>
    <col min="2040" max="2040" width="2.5546875" style="4" customWidth="1"/>
    <col min="2041" max="2041" width="55.109375" style="4" customWidth="1"/>
    <col min="2042" max="2042" width="11.6640625" style="4" customWidth="1"/>
    <col min="2043" max="2046" width="9.33203125" style="4" customWidth="1"/>
    <col min="2047" max="2295" width="8.88671875" style="4"/>
    <col min="2296" max="2296" width="2.5546875" style="4" customWidth="1"/>
    <col min="2297" max="2297" width="55.109375" style="4" customWidth="1"/>
    <col min="2298" max="2298" width="11.6640625" style="4" customWidth="1"/>
    <col min="2299" max="2302" width="9.33203125" style="4" customWidth="1"/>
    <col min="2303" max="2551" width="8.88671875" style="4"/>
    <col min="2552" max="2552" width="2.5546875" style="4" customWidth="1"/>
    <col min="2553" max="2553" width="55.109375" style="4" customWidth="1"/>
    <col min="2554" max="2554" width="11.6640625" style="4" customWidth="1"/>
    <col min="2555" max="2558" width="9.33203125" style="4" customWidth="1"/>
    <col min="2559" max="2807" width="8.88671875" style="4"/>
    <col min="2808" max="2808" width="2.5546875" style="4" customWidth="1"/>
    <col min="2809" max="2809" width="55.109375" style="4" customWidth="1"/>
    <col min="2810" max="2810" width="11.6640625" style="4" customWidth="1"/>
    <col min="2811" max="2814" width="9.33203125" style="4" customWidth="1"/>
    <col min="2815" max="3063" width="8.88671875" style="4"/>
    <col min="3064" max="3064" width="2.5546875" style="4" customWidth="1"/>
    <col min="3065" max="3065" width="55.109375" style="4" customWidth="1"/>
    <col min="3066" max="3066" width="11.6640625" style="4" customWidth="1"/>
    <col min="3067" max="3070" width="9.33203125" style="4" customWidth="1"/>
    <col min="3071" max="3319" width="8.88671875" style="4"/>
    <col min="3320" max="3320" width="2.5546875" style="4" customWidth="1"/>
    <col min="3321" max="3321" width="55.109375" style="4" customWidth="1"/>
    <col min="3322" max="3322" width="11.6640625" style="4" customWidth="1"/>
    <col min="3323" max="3326" width="9.33203125" style="4" customWidth="1"/>
    <col min="3327" max="3575" width="8.88671875" style="4"/>
    <col min="3576" max="3576" width="2.5546875" style="4" customWidth="1"/>
    <col min="3577" max="3577" width="55.109375" style="4" customWidth="1"/>
    <col min="3578" max="3578" width="11.6640625" style="4" customWidth="1"/>
    <col min="3579" max="3582" width="9.33203125" style="4" customWidth="1"/>
    <col min="3583" max="3831" width="8.88671875" style="4"/>
    <col min="3832" max="3832" width="2.5546875" style="4" customWidth="1"/>
    <col min="3833" max="3833" width="55.109375" style="4" customWidth="1"/>
    <col min="3834" max="3834" width="11.6640625" style="4" customWidth="1"/>
    <col min="3835" max="3838" width="9.33203125" style="4" customWidth="1"/>
    <col min="3839" max="4087" width="8.88671875" style="4"/>
    <col min="4088" max="4088" width="2.5546875" style="4" customWidth="1"/>
    <col min="4089" max="4089" width="55.109375" style="4" customWidth="1"/>
    <col min="4090" max="4090" width="11.6640625" style="4" customWidth="1"/>
    <col min="4091" max="4094" width="9.33203125" style="4" customWidth="1"/>
    <col min="4095" max="4343" width="8.88671875" style="4"/>
    <col min="4344" max="4344" width="2.5546875" style="4" customWidth="1"/>
    <col min="4345" max="4345" width="55.109375" style="4" customWidth="1"/>
    <col min="4346" max="4346" width="11.6640625" style="4" customWidth="1"/>
    <col min="4347" max="4350" width="9.33203125" style="4" customWidth="1"/>
    <col min="4351" max="4599" width="8.88671875" style="4"/>
    <col min="4600" max="4600" width="2.5546875" style="4" customWidth="1"/>
    <col min="4601" max="4601" width="55.109375" style="4" customWidth="1"/>
    <col min="4602" max="4602" width="11.6640625" style="4" customWidth="1"/>
    <col min="4603" max="4606" width="9.33203125" style="4" customWidth="1"/>
    <col min="4607" max="4855" width="8.88671875" style="4"/>
    <col min="4856" max="4856" width="2.5546875" style="4" customWidth="1"/>
    <col min="4857" max="4857" width="55.109375" style="4" customWidth="1"/>
    <col min="4858" max="4858" width="11.6640625" style="4" customWidth="1"/>
    <col min="4859" max="4862" width="9.33203125" style="4" customWidth="1"/>
    <col min="4863" max="5111" width="8.88671875" style="4"/>
    <col min="5112" max="5112" width="2.5546875" style="4" customWidth="1"/>
    <col min="5113" max="5113" width="55.109375" style="4" customWidth="1"/>
    <col min="5114" max="5114" width="11.6640625" style="4" customWidth="1"/>
    <col min="5115" max="5118" width="9.33203125" style="4" customWidth="1"/>
    <col min="5119" max="5367" width="8.88671875" style="4"/>
    <col min="5368" max="5368" width="2.5546875" style="4" customWidth="1"/>
    <col min="5369" max="5369" width="55.109375" style="4" customWidth="1"/>
    <col min="5370" max="5370" width="11.6640625" style="4" customWidth="1"/>
    <col min="5371" max="5374" width="9.33203125" style="4" customWidth="1"/>
    <col min="5375" max="5623" width="8.88671875" style="4"/>
    <col min="5624" max="5624" width="2.5546875" style="4" customWidth="1"/>
    <col min="5625" max="5625" width="55.109375" style="4" customWidth="1"/>
    <col min="5626" max="5626" width="11.6640625" style="4" customWidth="1"/>
    <col min="5627" max="5630" width="9.33203125" style="4" customWidth="1"/>
    <col min="5631" max="5879" width="8.88671875" style="4"/>
    <col min="5880" max="5880" width="2.5546875" style="4" customWidth="1"/>
    <col min="5881" max="5881" width="55.109375" style="4" customWidth="1"/>
    <col min="5882" max="5882" width="11.6640625" style="4" customWidth="1"/>
    <col min="5883" max="5886" width="9.33203125" style="4" customWidth="1"/>
    <col min="5887" max="6135" width="8.88671875" style="4"/>
    <col min="6136" max="6136" width="2.5546875" style="4" customWidth="1"/>
    <col min="6137" max="6137" width="55.109375" style="4" customWidth="1"/>
    <col min="6138" max="6138" width="11.6640625" style="4" customWidth="1"/>
    <col min="6139" max="6142" width="9.33203125" style="4" customWidth="1"/>
    <col min="6143" max="6391" width="8.88671875" style="4"/>
    <col min="6392" max="6392" width="2.5546875" style="4" customWidth="1"/>
    <col min="6393" max="6393" width="55.109375" style="4" customWidth="1"/>
    <col min="6394" max="6394" width="11.6640625" style="4" customWidth="1"/>
    <col min="6395" max="6398" width="9.33203125" style="4" customWidth="1"/>
    <col min="6399" max="6647" width="8.88671875" style="4"/>
    <col min="6648" max="6648" width="2.5546875" style="4" customWidth="1"/>
    <col min="6649" max="6649" width="55.109375" style="4" customWidth="1"/>
    <col min="6650" max="6650" width="11.6640625" style="4" customWidth="1"/>
    <col min="6651" max="6654" width="9.33203125" style="4" customWidth="1"/>
    <col min="6655" max="6903" width="8.88671875" style="4"/>
    <col min="6904" max="6904" width="2.5546875" style="4" customWidth="1"/>
    <col min="6905" max="6905" width="55.109375" style="4" customWidth="1"/>
    <col min="6906" max="6906" width="11.6640625" style="4" customWidth="1"/>
    <col min="6907" max="6910" width="9.33203125" style="4" customWidth="1"/>
    <col min="6911" max="7159" width="8.88671875" style="4"/>
    <col min="7160" max="7160" width="2.5546875" style="4" customWidth="1"/>
    <col min="7161" max="7161" width="55.109375" style="4" customWidth="1"/>
    <col min="7162" max="7162" width="11.6640625" style="4" customWidth="1"/>
    <col min="7163" max="7166" width="9.33203125" style="4" customWidth="1"/>
    <col min="7167" max="7415" width="8.88671875" style="4"/>
    <col min="7416" max="7416" width="2.5546875" style="4" customWidth="1"/>
    <col min="7417" max="7417" width="55.109375" style="4" customWidth="1"/>
    <col min="7418" max="7418" width="11.6640625" style="4" customWidth="1"/>
    <col min="7419" max="7422" width="9.33203125" style="4" customWidth="1"/>
    <col min="7423" max="7671" width="8.88671875" style="4"/>
    <col min="7672" max="7672" width="2.5546875" style="4" customWidth="1"/>
    <col min="7673" max="7673" width="55.109375" style="4" customWidth="1"/>
    <col min="7674" max="7674" width="11.6640625" style="4" customWidth="1"/>
    <col min="7675" max="7678" width="9.33203125" style="4" customWidth="1"/>
    <col min="7679" max="7927" width="8.88671875" style="4"/>
    <col min="7928" max="7928" width="2.5546875" style="4" customWidth="1"/>
    <col min="7929" max="7929" width="55.109375" style="4" customWidth="1"/>
    <col min="7930" max="7930" width="11.6640625" style="4" customWidth="1"/>
    <col min="7931" max="7934" width="9.33203125" style="4" customWidth="1"/>
    <col min="7935" max="8183" width="8.88671875" style="4"/>
    <col min="8184" max="8184" width="2.5546875" style="4" customWidth="1"/>
    <col min="8185" max="8185" width="55.109375" style="4" customWidth="1"/>
    <col min="8186" max="8186" width="11.6640625" style="4" customWidth="1"/>
    <col min="8187" max="8190" width="9.33203125" style="4" customWidth="1"/>
    <col min="8191" max="8439" width="8.88671875" style="4"/>
    <col min="8440" max="8440" width="2.5546875" style="4" customWidth="1"/>
    <col min="8441" max="8441" width="55.109375" style="4" customWidth="1"/>
    <col min="8442" max="8442" width="11.6640625" style="4" customWidth="1"/>
    <col min="8443" max="8446" width="9.33203125" style="4" customWidth="1"/>
    <col min="8447" max="8695" width="8.88671875" style="4"/>
    <col min="8696" max="8696" width="2.5546875" style="4" customWidth="1"/>
    <col min="8697" max="8697" width="55.109375" style="4" customWidth="1"/>
    <col min="8698" max="8698" width="11.6640625" style="4" customWidth="1"/>
    <col min="8699" max="8702" width="9.33203125" style="4" customWidth="1"/>
    <col min="8703" max="8951" width="8.88671875" style="4"/>
    <col min="8952" max="8952" width="2.5546875" style="4" customWidth="1"/>
    <col min="8953" max="8953" width="55.109375" style="4" customWidth="1"/>
    <col min="8954" max="8954" width="11.6640625" style="4" customWidth="1"/>
    <col min="8955" max="8958" width="9.33203125" style="4" customWidth="1"/>
    <col min="8959" max="9207" width="8.88671875" style="4"/>
    <col min="9208" max="9208" width="2.5546875" style="4" customWidth="1"/>
    <col min="9209" max="9209" width="55.109375" style="4" customWidth="1"/>
    <col min="9210" max="9210" width="11.6640625" style="4" customWidth="1"/>
    <col min="9211" max="9214" width="9.33203125" style="4" customWidth="1"/>
    <col min="9215" max="9463" width="8.88671875" style="4"/>
    <col min="9464" max="9464" width="2.5546875" style="4" customWidth="1"/>
    <col min="9465" max="9465" width="55.109375" style="4" customWidth="1"/>
    <col min="9466" max="9466" width="11.6640625" style="4" customWidth="1"/>
    <col min="9467" max="9470" width="9.33203125" style="4" customWidth="1"/>
    <col min="9471" max="9719" width="8.88671875" style="4"/>
    <col min="9720" max="9720" width="2.5546875" style="4" customWidth="1"/>
    <col min="9721" max="9721" width="55.109375" style="4" customWidth="1"/>
    <col min="9722" max="9722" width="11.6640625" style="4" customWidth="1"/>
    <col min="9723" max="9726" width="9.33203125" style="4" customWidth="1"/>
    <col min="9727" max="9975" width="8.88671875" style="4"/>
    <col min="9976" max="9976" width="2.5546875" style="4" customWidth="1"/>
    <col min="9977" max="9977" width="55.109375" style="4" customWidth="1"/>
    <col min="9978" max="9978" width="11.6640625" style="4" customWidth="1"/>
    <col min="9979" max="9982" width="9.33203125" style="4" customWidth="1"/>
    <col min="9983" max="10231" width="8.88671875" style="4"/>
    <col min="10232" max="10232" width="2.5546875" style="4" customWidth="1"/>
    <col min="10233" max="10233" width="55.109375" style="4" customWidth="1"/>
    <col min="10234" max="10234" width="11.6640625" style="4" customWidth="1"/>
    <col min="10235" max="10238" width="9.33203125" style="4" customWidth="1"/>
    <col min="10239" max="10487" width="8.88671875" style="4"/>
    <col min="10488" max="10488" width="2.5546875" style="4" customWidth="1"/>
    <col min="10489" max="10489" width="55.109375" style="4" customWidth="1"/>
    <col min="10490" max="10490" width="11.6640625" style="4" customWidth="1"/>
    <col min="10491" max="10494" width="9.33203125" style="4" customWidth="1"/>
    <col min="10495" max="10743" width="8.88671875" style="4"/>
    <col min="10744" max="10744" width="2.5546875" style="4" customWidth="1"/>
    <col min="10745" max="10745" width="55.109375" style="4" customWidth="1"/>
    <col min="10746" max="10746" width="11.6640625" style="4" customWidth="1"/>
    <col min="10747" max="10750" width="9.33203125" style="4" customWidth="1"/>
    <col min="10751" max="10999" width="8.88671875" style="4"/>
    <col min="11000" max="11000" width="2.5546875" style="4" customWidth="1"/>
    <col min="11001" max="11001" width="55.109375" style="4" customWidth="1"/>
    <col min="11002" max="11002" width="11.6640625" style="4" customWidth="1"/>
    <col min="11003" max="11006" width="9.33203125" style="4" customWidth="1"/>
    <col min="11007" max="11255" width="8.88671875" style="4"/>
    <col min="11256" max="11256" width="2.5546875" style="4" customWidth="1"/>
    <col min="11257" max="11257" width="55.109375" style="4" customWidth="1"/>
    <col min="11258" max="11258" width="11.6640625" style="4" customWidth="1"/>
    <col min="11259" max="11262" width="9.33203125" style="4" customWidth="1"/>
    <col min="11263" max="11511" width="8.88671875" style="4"/>
    <col min="11512" max="11512" width="2.5546875" style="4" customWidth="1"/>
    <col min="11513" max="11513" width="55.109375" style="4" customWidth="1"/>
    <col min="11514" max="11514" width="11.6640625" style="4" customWidth="1"/>
    <col min="11515" max="11518" width="9.33203125" style="4" customWidth="1"/>
    <col min="11519" max="11767" width="8.88671875" style="4"/>
    <col min="11768" max="11768" width="2.5546875" style="4" customWidth="1"/>
    <col min="11769" max="11769" width="55.109375" style="4" customWidth="1"/>
    <col min="11770" max="11770" width="11.6640625" style="4" customWidth="1"/>
    <col min="11771" max="11774" width="9.33203125" style="4" customWidth="1"/>
    <col min="11775" max="12023" width="8.88671875" style="4"/>
    <col min="12024" max="12024" width="2.5546875" style="4" customWidth="1"/>
    <col min="12025" max="12025" width="55.109375" style="4" customWidth="1"/>
    <col min="12026" max="12026" width="11.6640625" style="4" customWidth="1"/>
    <col min="12027" max="12030" width="9.33203125" style="4" customWidth="1"/>
    <col min="12031" max="12279" width="8.88671875" style="4"/>
    <col min="12280" max="12280" width="2.5546875" style="4" customWidth="1"/>
    <col min="12281" max="12281" width="55.109375" style="4" customWidth="1"/>
    <col min="12282" max="12282" width="11.6640625" style="4" customWidth="1"/>
    <col min="12283" max="12286" width="9.33203125" style="4" customWidth="1"/>
    <col min="12287" max="12535" width="8.88671875" style="4"/>
    <col min="12536" max="12536" width="2.5546875" style="4" customWidth="1"/>
    <col min="12537" max="12537" width="55.109375" style="4" customWidth="1"/>
    <col min="12538" max="12538" width="11.6640625" style="4" customWidth="1"/>
    <col min="12539" max="12542" width="9.33203125" style="4" customWidth="1"/>
    <col min="12543" max="12791" width="8.88671875" style="4"/>
    <col min="12792" max="12792" width="2.5546875" style="4" customWidth="1"/>
    <col min="12793" max="12793" width="55.109375" style="4" customWidth="1"/>
    <col min="12794" max="12794" width="11.6640625" style="4" customWidth="1"/>
    <col min="12795" max="12798" width="9.33203125" style="4" customWidth="1"/>
    <col min="12799" max="13047" width="8.88671875" style="4"/>
    <col min="13048" max="13048" width="2.5546875" style="4" customWidth="1"/>
    <col min="13049" max="13049" width="55.109375" style="4" customWidth="1"/>
    <col min="13050" max="13050" width="11.6640625" style="4" customWidth="1"/>
    <col min="13051" max="13054" width="9.33203125" style="4" customWidth="1"/>
    <col min="13055" max="13303" width="8.88671875" style="4"/>
    <col min="13304" max="13304" width="2.5546875" style="4" customWidth="1"/>
    <col min="13305" max="13305" width="55.109375" style="4" customWidth="1"/>
    <col min="13306" max="13306" width="11.6640625" style="4" customWidth="1"/>
    <col min="13307" max="13310" width="9.33203125" style="4" customWidth="1"/>
    <col min="13311" max="13559" width="8.88671875" style="4"/>
    <col min="13560" max="13560" width="2.5546875" style="4" customWidth="1"/>
    <col min="13561" max="13561" width="55.109375" style="4" customWidth="1"/>
    <col min="13562" max="13562" width="11.6640625" style="4" customWidth="1"/>
    <col min="13563" max="13566" width="9.33203125" style="4" customWidth="1"/>
    <col min="13567" max="13815" width="8.88671875" style="4"/>
    <col min="13816" max="13816" width="2.5546875" style="4" customWidth="1"/>
    <col min="13817" max="13817" width="55.109375" style="4" customWidth="1"/>
    <col min="13818" max="13818" width="11.6640625" style="4" customWidth="1"/>
    <col min="13819" max="13822" width="9.33203125" style="4" customWidth="1"/>
    <col min="13823" max="14071" width="8.88671875" style="4"/>
    <col min="14072" max="14072" width="2.5546875" style="4" customWidth="1"/>
    <col min="14073" max="14073" width="55.109375" style="4" customWidth="1"/>
    <col min="14074" max="14074" width="11.6640625" style="4" customWidth="1"/>
    <col min="14075" max="14078" width="9.33203125" style="4" customWidth="1"/>
    <col min="14079" max="14327" width="8.88671875" style="4"/>
    <col min="14328" max="14328" width="2.5546875" style="4" customWidth="1"/>
    <col min="14329" max="14329" width="55.109375" style="4" customWidth="1"/>
    <col min="14330" max="14330" width="11.6640625" style="4" customWidth="1"/>
    <col min="14331" max="14334" width="9.33203125" style="4" customWidth="1"/>
    <col min="14335" max="14583" width="8.88671875" style="4"/>
    <col min="14584" max="14584" width="2.5546875" style="4" customWidth="1"/>
    <col min="14585" max="14585" width="55.109375" style="4" customWidth="1"/>
    <col min="14586" max="14586" width="11.6640625" style="4" customWidth="1"/>
    <col min="14587" max="14590" width="9.33203125" style="4" customWidth="1"/>
    <col min="14591" max="14839" width="8.88671875" style="4"/>
    <col min="14840" max="14840" width="2.5546875" style="4" customWidth="1"/>
    <col min="14841" max="14841" width="55.109375" style="4" customWidth="1"/>
    <col min="14842" max="14842" width="11.6640625" style="4" customWidth="1"/>
    <col min="14843" max="14846" width="9.33203125" style="4" customWidth="1"/>
    <col min="14847" max="15095" width="8.88671875" style="4"/>
    <col min="15096" max="15096" width="2.5546875" style="4" customWidth="1"/>
    <col min="15097" max="15097" width="55.109375" style="4" customWidth="1"/>
    <col min="15098" max="15098" width="11.6640625" style="4" customWidth="1"/>
    <col min="15099" max="15102" width="9.33203125" style="4" customWidth="1"/>
    <col min="15103" max="15351" width="8.88671875" style="4"/>
    <col min="15352" max="15352" width="2.5546875" style="4" customWidth="1"/>
    <col min="15353" max="15353" width="55.109375" style="4" customWidth="1"/>
    <col min="15354" max="15354" width="11.6640625" style="4" customWidth="1"/>
    <col min="15355" max="15358" width="9.33203125" style="4" customWidth="1"/>
    <col min="15359" max="15607" width="8.88671875" style="4"/>
    <col min="15608" max="15608" width="2.5546875" style="4" customWidth="1"/>
    <col min="15609" max="15609" width="55.109375" style="4" customWidth="1"/>
    <col min="15610" max="15610" width="11.6640625" style="4" customWidth="1"/>
    <col min="15611" max="15614" width="9.33203125" style="4" customWidth="1"/>
    <col min="15615" max="15863" width="8.88671875" style="4"/>
    <col min="15864" max="15864" width="2.5546875" style="4" customWidth="1"/>
    <col min="15865" max="15865" width="55.109375" style="4" customWidth="1"/>
    <col min="15866" max="15866" width="11.6640625" style="4" customWidth="1"/>
    <col min="15867" max="15870" width="9.33203125" style="4" customWidth="1"/>
    <col min="15871" max="16119" width="8.88671875" style="4"/>
    <col min="16120" max="16120" width="2.5546875" style="4" customWidth="1"/>
    <col min="16121" max="16121" width="55.109375" style="4" customWidth="1"/>
    <col min="16122" max="16122" width="11.6640625" style="4" customWidth="1"/>
    <col min="16123" max="16126" width="9.33203125" style="4" customWidth="1"/>
    <col min="16127" max="16331" width="8.88671875" style="4"/>
    <col min="16332" max="16383" width="8.88671875" style="4" customWidth="1"/>
    <col min="16384" max="16384" width="8.88671875" style="4"/>
  </cols>
  <sheetData>
    <row r="1" spans="1:57" s="3" customFormat="1" ht="17.399999999999999" x14ac:dyDescent="0.3">
      <c r="A1" s="1" t="s">
        <v>176</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3">
      <c r="D2" s="4"/>
      <c r="E2"/>
      <c r="J2" s="4"/>
      <c r="K2" s="4"/>
      <c r="P2" s="4"/>
      <c r="Q2" s="4"/>
      <c r="V2" s="4"/>
      <c r="W2" s="4"/>
      <c r="AB2" s="4"/>
      <c r="AC2" s="4"/>
      <c r="AF2"/>
      <c r="AH2" s="4"/>
      <c r="AI2" s="4"/>
      <c r="AN2" s="4"/>
      <c r="AO2" s="4"/>
      <c r="AT2" s="4"/>
      <c r="AU2" s="4"/>
      <c r="AZ2" s="4"/>
      <c r="BA2" s="4"/>
      <c r="BE2" s="4"/>
    </row>
    <row r="3" spans="1:57" x14ac:dyDescent="0.3">
      <c r="A3" s="4" t="s">
        <v>0</v>
      </c>
      <c r="D3" s="4"/>
      <c r="E3" s="4"/>
      <c r="J3" s="4"/>
      <c r="K3" s="4"/>
      <c r="M3"/>
      <c r="P3" s="4"/>
      <c r="Q3" s="4"/>
      <c r="V3" s="4"/>
      <c r="W3" s="4"/>
      <c r="AB3" s="4"/>
      <c r="AC3" s="4"/>
      <c r="AF3"/>
      <c r="AH3" s="4"/>
      <c r="AI3" s="4"/>
      <c r="AJ3"/>
      <c r="AK3"/>
      <c r="AM3"/>
      <c r="AN3" s="4"/>
      <c r="AO3" s="4"/>
      <c r="AT3" s="4"/>
      <c r="AU3" s="4"/>
      <c r="AZ3" s="4"/>
      <c r="BA3" s="4"/>
      <c r="BE3" s="4"/>
    </row>
    <row r="4" spans="1:57" x14ac:dyDescent="0.3">
      <c r="A4" s="4" t="s">
        <v>1</v>
      </c>
      <c r="D4" s="4"/>
      <c r="E4" s="4"/>
      <c r="J4" s="4"/>
      <c r="K4" s="4"/>
      <c r="M4"/>
      <c r="P4" s="4"/>
      <c r="Q4" s="4"/>
      <c r="V4" s="4"/>
      <c r="W4" s="4"/>
      <c r="AB4" s="4"/>
      <c r="AC4" s="4"/>
      <c r="AF4"/>
      <c r="AH4" s="4"/>
      <c r="AI4" s="4"/>
      <c r="AJ4"/>
      <c r="AK4"/>
      <c r="AM4"/>
      <c r="AN4" s="4"/>
      <c r="AO4" s="4"/>
      <c r="AT4" s="4"/>
      <c r="AU4" s="4"/>
      <c r="AZ4" s="4"/>
      <c r="BA4" s="4"/>
      <c r="BE4" s="4"/>
    </row>
    <row r="5" spans="1:57" x14ac:dyDescent="0.3">
      <c r="D5" s="6"/>
      <c r="E5" s="4"/>
      <c r="J5" s="4"/>
      <c r="K5" s="4"/>
      <c r="P5" s="4"/>
      <c r="Q5" s="4"/>
      <c r="V5" s="4"/>
      <c r="W5" s="4"/>
      <c r="AB5" s="4"/>
      <c r="AC5" s="4"/>
      <c r="AF5"/>
      <c r="AH5" s="4"/>
      <c r="AI5" s="4"/>
      <c r="AN5" s="4"/>
      <c r="AO5" s="4"/>
      <c r="AT5" s="4"/>
      <c r="AU5" s="4"/>
      <c r="AZ5" s="4"/>
      <c r="BA5" s="4"/>
      <c r="BE5" s="4"/>
    </row>
    <row r="6" spans="1:57" s="7" customFormat="1" x14ac:dyDescent="0.3">
      <c r="B6" s="8" t="s">
        <v>2</v>
      </c>
      <c r="C6"/>
      <c r="D6" s="90"/>
      <c r="E6" s="9"/>
      <c r="F6" s="10"/>
      <c r="G6" s="10"/>
      <c r="J6" s="90"/>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3">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3">
      <c r="B8"/>
      <c r="C8" s="218" t="s">
        <v>3</v>
      </c>
      <c r="D8" s="218"/>
      <c r="E8" s="218"/>
      <c r="F8" s="218"/>
      <c r="G8" s="219"/>
      <c r="I8" s="215" t="s">
        <v>4</v>
      </c>
      <c r="J8" s="216"/>
      <c r="K8" s="216"/>
      <c r="L8" s="216"/>
      <c r="M8" s="217"/>
      <c r="O8" s="220" t="s">
        <v>5</v>
      </c>
      <c r="P8" s="221"/>
      <c r="Q8" s="221"/>
      <c r="R8" s="221"/>
      <c r="S8" s="222"/>
      <c r="U8" s="223" t="s">
        <v>6</v>
      </c>
      <c r="V8" s="224"/>
      <c r="W8" s="224"/>
      <c r="X8" s="224"/>
      <c r="Y8" s="225"/>
      <c r="AA8" s="209" t="s">
        <v>7</v>
      </c>
      <c r="AB8" s="210"/>
      <c r="AC8" s="210"/>
      <c r="AD8" s="210"/>
      <c r="AE8" s="211"/>
      <c r="AG8" s="215" t="s">
        <v>8</v>
      </c>
      <c r="AH8" s="216"/>
      <c r="AI8" s="216"/>
      <c r="AJ8" s="216"/>
      <c r="AK8" s="217"/>
      <c r="AM8" s="220" t="s">
        <v>9</v>
      </c>
      <c r="AN8" s="221"/>
      <c r="AO8" s="221"/>
      <c r="AP8" s="221"/>
      <c r="AQ8" s="222"/>
      <c r="AS8" s="223" t="s">
        <v>10</v>
      </c>
      <c r="AT8" s="224"/>
      <c r="AU8" s="224"/>
      <c r="AV8" s="224"/>
      <c r="AW8" s="225"/>
      <c r="AY8" s="209" t="s">
        <v>7</v>
      </c>
      <c r="AZ8" s="210"/>
      <c r="BA8" s="210"/>
      <c r="BB8" s="210"/>
      <c r="BC8" s="211"/>
    </row>
    <row r="9" spans="1:57" s="12" customFormat="1" x14ac:dyDescent="0.3">
      <c r="B9" s="13" t="s">
        <v>11</v>
      </c>
      <c r="C9" s="13" t="s">
        <v>12</v>
      </c>
      <c r="D9" s="14" t="s">
        <v>13</v>
      </c>
      <c r="E9" s="15" t="s">
        <v>14</v>
      </c>
      <c r="F9" s="16" t="s">
        <v>15</v>
      </c>
      <c r="G9" s="17" t="s">
        <v>16</v>
      </c>
      <c r="I9" s="13" t="s">
        <v>12</v>
      </c>
      <c r="J9" s="14" t="s">
        <v>13</v>
      </c>
      <c r="K9" s="15" t="s">
        <v>14</v>
      </c>
      <c r="L9" s="16" t="s">
        <v>15</v>
      </c>
      <c r="M9" s="17" t="s">
        <v>16</v>
      </c>
      <c r="N9" s="195"/>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5"/>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6"/>
    </row>
    <row r="10" spans="1:57" x14ac:dyDescent="0.3">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 customHeight="1" x14ac:dyDescent="0.3">
      <c r="B11" s="212" t="s">
        <v>116</v>
      </c>
      <c r="C11" s="213"/>
      <c r="D11" s="213"/>
      <c r="E11" s="213"/>
      <c r="F11" s="213"/>
      <c r="G11" s="214"/>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3">
      <c r="B12" s="25" t="s">
        <v>17</v>
      </c>
      <c r="C12" s="25" t="s">
        <v>18</v>
      </c>
      <c r="D12" s="26">
        <v>75</v>
      </c>
      <c r="E12" s="27"/>
      <c r="F12" s="28"/>
      <c r="G12" s="29"/>
      <c r="I12" s="25" t="s">
        <v>18</v>
      </c>
      <c r="J12" s="26">
        <v>71.22</v>
      </c>
      <c r="K12" s="30"/>
      <c r="L12" s="31"/>
      <c r="M12" s="32"/>
      <c r="O12" s="25" t="s">
        <v>18</v>
      </c>
      <c r="P12" s="26">
        <v>74.192999999999998</v>
      </c>
      <c r="Q12" s="30"/>
      <c r="R12" s="31"/>
      <c r="S12" s="32"/>
      <c r="U12" s="25" t="s">
        <v>18</v>
      </c>
      <c r="V12" s="26">
        <v>80.587999999999994</v>
      </c>
      <c r="W12" s="30"/>
      <c r="X12" s="31"/>
      <c r="Y12" s="32"/>
      <c r="AA12" s="25" t="s">
        <v>18</v>
      </c>
      <c r="AB12" s="26">
        <v>79.938000000000002</v>
      </c>
      <c r="AC12" s="30"/>
      <c r="AD12" s="31"/>
      <c r="AE12" s="32"/>
      <c r="AG12" s="25" t="s">
        <v>18</v>
      </c>
      <c r="AH12" s="26">
        <v>74.034000000000006</v>
      </c>
      <c r="AI12" s="30"/>
      <c r="AJ12" s="31"/>
      <c r="AK12" s="32"/>
      <c r="AM12" s="25" t="s">
        <v>18</v>
      </c>
      <c r="AN12" s="26">
        <v>74.793000000000006</v>
      </c>
      <c r="AO12" s="30"/>
      <c r="AP12" s="31"/>
      <c r="AQ12" s="32"/>
      <c r="AS12" s="25" t="s">
        <v>18</v>
      </c>
      <c r="AT12" s="26">
        <v>76.546999999999997</v>
      </c>
      <c r="AU12" s="30"/>
      <c r="AV12" s="31"/>
      <c r="AW12" s="32"/>
      <c r="AY12" s="25" t="s">
        <v>18</v>
      </c>
      <c r="AZ12" s="26">
        <v>79.938000000000002</v>
      </c>
      <c r="BA12" s="30"/>
      <c r="BB12" s="31"/>
      <c r="BC12" s="32"/>
    </row>
    <row r="13" spans="1:57" s="7" customFormat="1" x14ac:dyDescent="0.3">
      <c r="B13" s="25" t="s">
        <v>117</v>
      </c>
      <c r="C13" s="25" t="s">
        <v>18</v>
      </c>
      <c r="D13" s="26">
        <v>77</v>
      </c>
      <c r="E13" s="27"/>
      <c r="F13" s="28"/>
      <c r="G13" s="29"/>
      <c r="I13" s="25" t="s">
        <v>18</v>
      </c>
      <c r="J13" s="26">
        <v>73.119</v>
      </c>
      <c r="K13" s="27"/>
      <c r="L13" s="28"/>
      <c r="M13" s="29"/>
      <c r="N13"/>
      <c r="O13" s="25" t="s">
        <v>18</v>
      </c>
      <c r="P13" s="26">
        <v>76.171999999999997</v>
      </c>
      <c r="Q13" s="27"/>
      <c r="R13" s="28"/>
      <c r="S13" s="29"/>
      <c r="U13" s="25" t="s">
        <v>18</v>
      </c>
      <c r="V13" s="26">
        <v>82.736999999999995</v>
      </c>
      <c r="W13" s="27"/>
      <c r="X13" s="28"/>
      <c r="Y13" s="29"/>
      <c r="AA13" s="25" t="s">
        <v>18</v>
      </c>
      <c r="AB13" s="26">
        <v>82.07</v>
      </c>
      <c r="AC13" s="27"/>
      <c r="AD13" s="28"/>
      <c r="AE13" s="29"/>
      <c r="AG13" s="25" t="s">
        <v>18</v>
      </c>
      <c r="AH13" s="26">
        <v>76.007999999999996</v>
      </c>
      <c r="AI13" s="27"/>
      <c r="AJ13" s="28"/>
      <c r="AK13" s="29"/>
      <c r="AL13"/>
      <c r="AM13" s="25" t="s">
        <v>18</v>
      </c>
      <c r="AN13" s="26">
        <v>76.787000000000006</v>
      </c>
      <c r="AO13" s="27"/>
      <c r="AP13" s="28"/>
      <c r="AQ13" s="29"/>
      <c r="AS13" s="25" t="s">
        <v>18</v>
      </c>
      <c r="AT13" s="26">
        <v>78.587999999999994</v>
      </c>
      <c r="AU13" s="27"/>
      <c r="AV13" s="28"/>
      <c r="AW13" s="29"/>
      <c r="AY13" s="25" t="s">
        <v>18</v>
      </c>
      <c r="AZ13" s="26">
        <v>82.07</v>
      </c>
      <c r="BA13" s="27"/>
      <c r="BB13" s="28"/>
      <c r="BC13" s="29"/>
      <c r="BE13" s="197"/>
    </row>
    <row r="14" spans="1:57" x14ac:dyDescent="0.3">
      <c r="B14" s="25" t="s">
        <v>118</v>
      </c>
      <c r="C14" s="25" t="s">
        <v>18</v>
      </c>
      <c r="D14" s="26">
        <v>78</v>
      </c>
      <c r="E14" s="27"/>
      <c r="F14" s="28"/>
      <c r="G14" s="29"/>
      <c r="I14" s="25" t="s">
        <v>18</v>
      </c>
      <c r="J14" s="26">
        <v>74.067999999999998</v>
      </c>
      <c r="K14" s="27"/>
      <c r="L14" s="28"/>
      <c r="M14" s="29"/>
      <c r="O14" s="25" t="s">
        <v>18</v>
      </c>
      <c r="P14" s="26">
        <v>77.161000000000001</v>
      </c>
      <c r="Q14" s="27"/>
      <c r="R14" s="28"/>
      <c r="S14" s="29"/>
      <c r="U14" s="25" t="s">
        <v>18</v>
      </c>
      <c r="V14" s="26">
        <v>83.811999999999998</v>
      </c>
      <c r="W14" s="27"/>
      <c r="X14" s="28"/>
      <c r="Y14" s="29"/>
      <c r="AA14" s="25" t="s">
        <v>18</v>
      </c>
      <c r="AB14" s="26">
        <v>83.135999999999996</v>
      </c>
      <c r="AC14" s="27"/>
      <c r="AD14" s="28"/>
      <c r="AE14" s="29"/>
      <c r="AG14" s="25" t="s">
        <v>18</v>
      </c>
      <c r="AH14" s="26">
        <v>76.995000000000005</v>
      </c>
      <c r="AI14" s="27"/>
      <c r="AJ14" s="28"/>
      <c r="AK14" s="29"/>
      <c r="AM14" s="25" t="s">
        <v>18</v>
      </c>
      <c r="AN14" s="26">
        <v>77.784999999999997</v>
      </c>
      <c r="AO14" s="27"/>
      <c r="AP14" s="28"/>
      <c r="AQ14" s="29"/>
      <c r="AS14" s="25" t="s">
        <v>18</v>
      </c>
      <c r="AT14" s="26">
        <v>79.608999999999995</v>
      </c>
      <c r="AU14" s="27"/>
      <c r="AV14" s="28"/>
      <c r="AW14" s="29"/>
      <c r="AY14" s="25" t="s">
        <v>18</v>
      </c>
      <c r="AZ14" s="26">
        <v>83.135999999999996</v>
      </c>
      <c r="BA14" s="27"/>
      <c r="BB14" s="28"/>
      <c r="BC14" s="29"/>
      <c r="BE14" s="197"/>
    </row>
    <row r="15" spans="1:57" x14ac:dyDescent="0.3">
      <c r="B15" s="25" t="s">
        <v>19</v>
      </c>
      <c r="C15" s="25" t="s">
        <v>18</v>
      </c>
      <c r="D15" s="26">
        <v>76.5</v>
      </c>
      <c r="E15" s="27"/>
      <c r="F15" s="28"/>
      <c r="G15" s="29"/>
      <c r="I15" s="25" t="s">
        <v>18</v>
      </c>
      <c r="J15" s="26">
        <v>72.644000000000005</v>
      </c>
      <c r="K15" s="27"/>
      <c r="L15" s="28"/>
      <c r="M15" s="29"/>
      <c r="O15" s="25" t="s">
        <v>18</v>
      </c>
      <c r="P15" s="26">
        <v>75.677000000000007</v>
      </c>
      <c r="Q15" s="27"/>
      <c r="R15" s="28"/>
      <c r="S15" s="29"/>
      <c r="U15" s="25" t="s">
        <v>18</v>
      </c>
      <c r="V15" s="26">
        <v>82.2</v>
      </c>
      <c r="W15" s="27"/>
      <c r="X15" s="28"/>
      <c r="Y15" s="29"/>
      <c r="AA15" s="25" t="s">
        <v>18</v>
      </c>
      <c r="AB15" s="26">
        <v>81.537000000000006</v>
      </c>
      <c r="AC15" s="27"/>
      <c r="AD15" s="28"/>
      <c r="AE15" s="29"/>
      <c r="AG15" s="25" t="s">
        <v>18</v>
      </c>
      <c r="AH15" s="26">
        <v>75.513999999999996</v>
      </c>
      <c r="AI15" s="27"/>
      <c r="AJ15" s="28"/>
      <c r="AK15" s="29"/>
      <c r="AM15" s="25" t="s">
        <v>18</v>
      </c>
      <c r="AN15" s="26">
        <v>76.289000000000001</v>
      </c>
      <c r="AO15" s="27"/>
      <c r="AP15" s="28"/>
      <c r="AQ15" s="29"/>
      <c r="AS15" s="25" t="s">
        <v>18</v>
      </c>
      <c r="AT15" s="26">
        <v>78.078000000000003</v>
      </c>
      <c r="AU15" s="27"/>
      <c r="AV15" s="28"/>
      <c r="AW15" s="29"/>
      <c r="AY15" s="25" t="s">
        <v>18</v>
      </c>
      <c r="AZ15" s="26">
        <v>81.537000000000006</v>
      </c>
      <c r="BA15" s="27"/>
      <c r="BB15" s="28"/>
      <c r="BC15" s="29"/>
      <c r="BE15" s="197"/>
    </row>
    <row r="16" spans="1:57" x14ac:dyDescent="0.3">
      <c r="B16" s="34" t="s">
        <v>119</v>
      </c>
      <c r="C16" s="34" t="s">
        <v>18</v>
      </c>
      <c r="D16" s="35">
        <v>79</v>
      </c>
      <c r="E16" s="36"/>
      <c r="F16" s="37"/>
      <c r="G16" s="38"/>
      <c r="I16" s="34" t="s">
        <v>18</v>
      </c>
      <c r="J16" s="35">
        <v>74.808999999999997</v>
      </c>
      <c r="K16" s="36"/>
      <c r="L16" s="37"/>
      <c r="M16" s="38"/>
      <c r="O16" s="34" t="s">
        <v>18</v>
      </c>
      <c r="P16" s="35">
        <v>77.447000000000003</v>
      </c>
      <c r="Q16" s="36"/>
      <c r="R16" s="37"/>
      <c r="S16" s="38"/>
      <c r="U16" s="34" t="s">
        <v>18</v>
      </c>
      <c r="V16" s="35">
        <v>84.861999999999995</v>
      </c>
      <c r="W16" s="36"/>
      <c r="X16" s="37"/>
      <c r="Y16" s="38"/>
      <c r="AA16" s="34" t="s">
        <v>18</v>
      </c>
      <c r="AB16" s="35">
        <v>85.86</v>
      </c>
      <c r="AC16" s="36"/>
      <c r="AD16" s="37"/>
      <c r="AE16" s="38"/>
      <c r="AG16" s="34" t="s">
        <v>18</v>
      </c>
      <c r="AH16" s="35">
        <v>77.629000000000005</v>
      </c>
      <c r="AI16" s="36"/>
      <c r="AJ16" s="37"/>
      <c r="AK16" s="38"/>
      <c r="AM16" s="34" t="s">
        <v>18</v>
      </c>
      <c r="AN16" s="35">
        <v>78.456999999999994</v>
      </c>
      <c r="AO16" s="36"/>
      <c r="AP16" s="37"/>
      <c r="AQ16" s="38"/>
      <c r="AS16" s="34" t="s">
        <v>18</v>
      </c>
      <c r="AT16" s="35">
        <v>80.341999999999999</v>
      </c>
      <c r="AU16" s="36"/>
      <c r="AV16" s="37"/>
      <c r="AW16" s="38"/>
      <c r="AY16" s="34" t="s">
        <v>18</v>
      </c>
      <c r="AZ16" s="35">
        <v>85.86</v>
      </c>
      <c r="BA16" s="36"/>
      <c r="BB16" s="37"/>
      <c r="BC16" s="38"/>
      <c r="BE16" s="197"/>
    </row>
    <row r="17" spans="2:57" x14ac:dyDescent="0.3">
      <c r="B17" s="39" t="s">
        <v>119</v>
      </c>
      <c r="C17" s="39" t="s">
        <v>20</v>
      </c>
      <c r="D17" s="40">
        <v>101.977</v>
      </c>
      <c r="E17" s="36"/>
      <c r="F17" s="37"/>
      <c r="G17" s="38"/>
      <c r="I17" s="39" t="s">
        <v>20</v>
      </c>
      <c r="J17" s="40">
        <v>96.566999999999993</v>
      </c>
      <c r="K17" s="36"/>
      <c r="L17" s="37"/>
      <c r="M17" s="38"/>
      <c r="O17" s="39" t="s">
        <v>20</v>
      </c>
      <c r="P17" s="40">
        <v>99.971999999999994</v>
      </c>
      <c r="Q17" s="36"/>
      <c r="R17" s="37"/>
      <c r="S17" s="38"/>
      <c r="U17" s="39" t="s">
        <v>20</v>
      </c>
      <c r="V17" s="40">
        <v>109.545</v>
      </c>
      <c r="W17" s="36"/>
      <c r="X17" s="37"/>
      <c r="Y17" s="38"/>
      <c r="AA17" s="39" t="s">
        <v>20</v>
      </c>
      <c r="AB17" s="40">
        <v>110.833</v>
      </c>
      <c r="AC17" s="36"/>
      <c r="AD17" s="37"/>
      <c r="AE17" s="38"/>
      <c r="AG17" s="39" t="s">
        <v>20</v>
      </c>
      <c r="AH17" s="40">
        <v>100.208</v>
      </c>
      <c r="AI17" s="36"/>
      <c r="AJ17" s="37"/>
      <c r="AK17" s="38"/>
      <c r="AM17" s="39" t="s">
        <v>20</v>
      </c>
      <c r="AN17" s="40">
        <v>101.276</v>
      </c>
      <c r="AO17" s="36"/>
      <c r="AP17" s="37"/>
      <c r="AQ17" s="38"/>
      <c r="AS17" s="39" t="s">
        <v>20</v>
      </c>
      <c r="AT17" s="40">
        <v>103.709</v>
      </c>
      <c r="AU17" s="36"/>
      <c r="AV17" s="37"/>
      <c r="AW17" s="38"/>
      <c r="AY17" s="39" t="s">
        <v>20</v>
      </c>
      <c r="AZ17" s="40">
        <v>110.833</v>
      </c>
      <c r="BA17" s="36"/>
      <c r="BB17" s="37"/>
      <c r="BC17" s="38"/>
      <c r="BE17" s="197"/>
    </row>
    <row r="18" spans="2:57" x14ac:dyDescent="0.3">
      <c r="B18" s="41" t="s">
        <v>119</v>
      </c>
      <c r="C18" s="41" t="s">
        <v>21</v>
      </c>
      <c r="D18" s="42"/>
      <c r="E18" s="43">
        <v>100</v>
      </c>
      <c r="F18" s="44">
        <v>5.2400000000000002E-2</v>
      </c>
      <c r="G18" s="45">
        <v>94.350300000000004</v>
      </c>
      <c r="I18" s="41" t="s">
        <v>21</v>
      </c>
      <c r="J18" s="42"/>
      <c r="K18" s="43">
        <v>100</v>
      </c>
      <c r="L18" s="44">
        <v>4.9599999999999998E-2</v>
      </c>
      <c r="M18" s="45">
        <v>89.348399999999998</v>
      </c>
      <c r="O18" s="41" t="s">
        <v>21</v>
      </c>
      <c r="P18" s="42"/>
      <c r="Q18" s="43">
        <v>100</v>
      </c>
      <c r="R18" s="44">
        <v>5.1400000000000001E-2</v>
      </c>
      <c r="S18" s="45">
        <v>92.491200000000006</v>
      </c>
      <c r="U18" s="41" t="s">
        <v>21</v>
      </c>
      <c r="V18" s="42"/>
      <c r="W18" s="43">
        <v>100</v>
      </c>
      <c r="X18" s="44">
        <v>5.6300000000000003E-2</v>
      </c>
      <c r="Y18" s="45">
        <v>101.3502</v>
      </c>
      <c r="AA18" s="41" t="s">
        <v>21</v>
      </c>
      <c r="AB18" s="42"/>
      <c r="AC18" s="43">
        <v>100</v>
      </c>
      <c r="AD18" s="44">
        <v>5.7000000000000002E-2</v>
      </c>
      <c r="AE18" s="45">
        <v>102.536</v>
      </c>
      <c r="AG18" s="41" t="s">
        <v>21</v>
      </c>
      <c r="AH18" s="42"/>
      <c r="AI18" s="43">
        <v>100</v>
      </c>
      <c r="AJ18" s="44">
        <v>5.1499999999999997E-2</v>
      </c>
      <c r="AK18" s="45">
        <v>92.711799999999997</v>
      </c>
      <c r="AM18" s="41" t="s">
        <v>21</v>
      </c>
      <c r="AN18" s="42"/>
      <c r="AO18" s="43">
        <v>100</v>
      </c>
      <c r="AP18" s="44">
        <v>5.1999999999999998E-2</v>
      </c>
      <c r="AQ18" s="45">
        <v>93.707300000000004</v>
      </c>
      <c r="AS18" s="41" t="s">
        <v>21</v>
      </c>
      <c r="AT18" s="42"/>
      <c r="AU18" s="43">
        <v>100</v>
      </c>
      <c r="AV18" s="44">
        <v>5.33E-2</v>
      </c>
      <c r="AW18" s="45">
        <v>95.951700000000002</v>
      </c>
      <c r="AY18" s="41" t="s">
        <v>21</v>
      </c>
      <c r="AZ18" s="42"/>
      <c r="BA18" s="43">
        <v>100</v>
      </c>
      <c r="BB18" s="44">
        <v>5.7000000000000002E-2</v>
      </c>
      <c r="BC18" s="45">
        <v>102.536</v>
      </c>
      <c r="BE18" s="197"/>
    </row>
    <row r="19" spans="2:57" x14ac:dyDescent="0.3">
      <c r="B19" s="34" t="s">
        <v>120</v>
      </c>
      <c r="C19" s="34" t="s">
        <v>18</v>
      </c>
      <c r="D19" s="35">
        <v>92.8</v>
      </c>
      <c r="E19" s="36"/>
      <c r="F19" s="37"/>
      <c r="G19" s="38"/>
      <c r="I19" s="34" t="s">
        <v>18</v>
      </c>
      <c r="J19" s="35">
        <v>87.876999999999995</v>
      </c>
      <c r="K19" s="36"/>
      <c r="L19" s="37"/>
      <c r="M19" s="38"/>
      <c r="O19" s="34" t="s">
        <v>18</v>
      </c>
      <c r="P19" s="35">
        <v>90.975999999999999</v>
      </c>
      <c r="Q19" s="36"/>
      <c r="R19" s="37"/>
      <c r="S19" s="38"/>
      <c r="U19" s="34" t="s">
        <v>18</v>
      </c>
      <c r="V19" s="35">
        <v>99.686999999999998</v>
      </c>
      <c r="W19" s="36"/>
      <c r="X19" s="37"/>
      <c r="Y19" s="38"/>
      <c r="AA19" s="34" t="s">
        <v>18</v>
      </c>
      <c r="AB19" s="35">
        <v>100.85899999999999</v>
      </c>
      <c r="AC19" s="36"/>
      <c r="AD19" s="37"/>
      <c r="AE19" s="38"/>
      <c r="AG19" s="34" t="s">
        <v>18</v>
      </c>
      <c r="AH19" s="35">
        <v>91.19</v>
      </c>
      <c r="AI19" s="36"/>
      <c r="AJ19" s="37"/>
      <c r="AK19" s="38"/>
      <c r="AM19" s="34" t="s">
        <v>18</v>
      </c>
      <c r="AN19" s="35">
        <v>92.162000000000006</v>
      </c>
      <c r="AO19" s="36"/>
      <c r="AP19" s="37"/>
      <c r="AQ19" s="38"/>
      <c r="AS19" s="34" t="s">
        <v>18</v>
      </c>
      <c r="AT19" s="35">
        <v>94.376999999999995</v>
      </c>
      <c r="AU19" s="36"/>
      <c r="AV19" s="37"/>
      <c r="AW19" s="38"/>
      <c r="AY19" s="34" t="s">
        <v>18</v>
      </c>
      <c r="AZ19" s="35">
        <v>100.85899999999999</v>
      </c>
      <c r="BA19" s="36"/>
      <c r="BB19" s="37"/>
      <c r="BC19" s="38"/>
      <c r="BE19" s="197"/>
    </row>
    <row r="20" spans="2:57" x14ac:dyDescent="0.3">
      <c r="B20" s="39" t="s">
        <v>120</v>
      </c>
      <c r="C20" s="39" t="s">
        <v>20</v>
      </c>
      <c r="D20" s="40">
        <v>119.464</v>
      </c>
      <c r="E20" s="36"/>
      <c r="F20" s="37"/>
      <c r="G20" s="38"/>
      <c r="I20" s="39" t="s">
        <v>20</v>
      </c>
      <c r="J20" s="40">
        <v>113.127</v>
      </c>
      <c r="K20" s="36"/>
      <c r="L20" s="37"/>
      <c r="M20" s="38"/>
      <c r="O20" s="39" t="s">
        <v>20</v>
      </c>
      <c r="P20" s="40">
        <v>117.116</v>
      </c>
      <c r="Q20" s="36"/>
      <c r="R20" s="37"/>
      <c r="S20" s="38"/>
      <c r="U20" s="39" t="s">
        <v>20</v>
      </c>
      <c r="V20" s="40">
        <v>128.32900000000001</v>
      </c>
      <c r="W20" s="36"/>
      <c r="X20" s="37"/>
      <c r="Y20" s="38"/>
      <c r="AA20" s="39" t="s">
        <v>20</v>
      </c>
      <c r="AB20" s="40">
        <v>129.83799999999999</v>
      </c>
      <c r="AC20" s="36"/>
      <c r="AD20" s="37"/>
      <c r="AE20" s="38"/>
      <c r="AG20" s="39" t="s">
        <v>20</v>
      </c>
      <c r="AH20" s="40">
        <v>117.39100000000001</v>
      </c>
      <c r="AI20" s="36"/>
      <c r="AJ20" s="37"/>
      <c r="AK20" s="38"/>
      <c r="AM20" s="39" t="s">
        <v>20</v>
      </c>
      <c r="AN20" s="40">
        <v>118.642</v>
      </c>
      <c r="AO20" s="36"/>
      <c r="AP20" s="37"/>
      <c r="AQ20" s="38"/>
      <c r="AS20" s="39" t="s">
        <v>20</v>
      </c>
      <c r="AT20" s="40">
        <v>121.494</v>
      </c>
      <c r="AU20" s="36"/>
      <c r="AV20" s="37"/>
      <c r="AW20" s="38"/>
      <c r="AY20" s="39" t="s">
        <v>20</v>
      </c>
      <c r="AZ20" s="40">
        <v>129.83799999999999</v>
      </c>
      <c r="BA20" s="36"/>
      <c r="BB20" s="37"/>
      <c r="BC20" s="38"/>
      <c r="BE20" s="197"/>
    </row>
    <row r="21" spans="2:57" x14ac:dyDescent="0.3">
      <c r="B21" s="41" t="s">
        <v>120</v>
      </c>
      <c r="C21" s="41" t="s">
        <v>21</v>
      </c>
      <c r="D21" s="42"/>
      <c r="E21" s="43">
        <v>100</v>
      </c>
      <c r="F21" s="44">
        <v>6.2300000000000001E-2</v>
      </c>
      <c r="G21" s="45">
        <v>110.3639</v>
      </c>
      <c r="I21" s="41" t="s">
        <v>21</v>
      </c>
      <c r="J21" s="42"/>
      <c r="K21" s="43">
        <v>100</v>
      </c>
      <c r="L21" s="44">
        <v>5.8999999999999997E-2</v>
      </c>
      <c r="M21" s="45">
        <v>104.5087</v>
      </c>
      <c r="O21" s="41" t="s">
        <v>21</v>
      </c>
      <c r="P21" s="42"/>
      <c r="Q21" s="43">
        <v>100</v>
      </c>
      <c r="R21" s="44">
        <v>6.1100000000000002E-2</v>
      </c>
      <c r="S21" s="45">
        <v>108.1908</v>
      </c>
      <c r="U21" s="41" t="s">
        <v>21</v>
      </c>
      <c r="V21" s="42"/>
      <c r="W21" s="43">
        <v>100</v>
      </c>
      <c r="X21" s="44">
        <v>6.6900000000000001E-2</v>
      </c>
      <c r="Y21" s="45">
        <v>118.5573</v>
      </c>
      <c r="AA21" s="41" t="s">
        <v>21</v>
      </c>
      <c r="AB21" s="42"/>
      <c r="AC21" s="43">
        <v>100</v>
      </c>
      <c r="AD21" s="44">
        <v>6.7699999999999996E-2</v>
      </c>
      <c r="AE21" s="45">
        <v>119.9492</v>
      </c>
      <c r="AG21" s="41" t="s">
        <v>21</v>
      </c>
      <c r="AH21" s="42"/>
      <c r="AI21" s="43">
        <v>100</v>
      </c>
      <c r="AJ21" s="44">
        <v>6.1199999999999997E-2</v>
      </c>
      <c r="AK21" s="45">
        <v>108.45180000000001</v>
      </c>
      <c r="AM21" s="41" t="s">
        <v>21</v>
      </c>
      <c r="AN21" s="42"/>
      <c r="AO21" s="43">
        <v>100</v>
      </c>
      <c r="AP21" s="44">
        <v>6.1899999999999997E-2</v>
      </c>
      <c r="AQ21" s="45">
        <v>109.60039999999999</v>
      </c>
      <c r="AS21" s="41" t="s">
        <v>21</v>
      </c>
      <c r="AT21" s="42"/>
      <c r="AU21" s="43">
        <v>100</v>
      </c>
      <c r="AV21" s="44">
        <v>6.3399999999999998E-2</v>
      </c>
      <c r="AW21" s="45">
        <v>112.2325</v>
      </c>
      <c r="AY21" s="41" t="s">
        <v>21</v>
      </c>
      <c r="AZ21" s="42"/>
      <c r="BA21" s="43">
        <v>100</v>
      </c>
      <c r="BB21" s="44">
        <v>6.7699999999999996E-2</v>
      </c>
      <c r="BC21" s="45">
        <v>119.9492</v>
      </c>
      <c r="BE21" s="197"/>
    </row>
    <row r="22" spans="2:57" x14ac:dyDescent="0.3">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 customHeight="1" x14ac:dyDescent="0.3">
      <c r="B23" s="212" t="s">
        <v>121</v>
      </c>
      <c r="C23" s="213"/>
      <c r="D23" s="213"/>
      <c r="E23" s="213"/>
      <c r="F23" s="213"/>
      <c r="G23" s="214"/>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3">
      <c r="B24" s="25" t="s">
        <v>22</v>
      </c>
      <c r="C24" s="25" t="s">
        <v>18</v>
      </c>
      <c r="D24" s="26">
        <v>27.22</v>
      </c>
      <c r="E24" s="27"/>
      <c r="F24" s="28"/>
      <c r="G24" s="29"/>
      <c r="I24" s="25" t="s">
        <v>18</v>
      </c>
      <c r="J24" s="26">
        <v>23.44</v>
      </c>
      <c r="K24" s="30"/>
      <c r="L24" s="31"/>
      <c r="M24" s="32"/>
      <c r="O24" s="25" t="s">
        <v>18</v>
      </c>
      <c r="P24" s="26">
        <v>26.413</v>
      </c>
      <c r="Q24" s="30"/>
      <c r="R24" s="31"/>
      <c r="S24" s="32"/>
      <c r="U24" s="25" t="s">
        <v>18</v>
      </c>
      <c r="V24" s="26">
        <v>32.808</v>
      </c>
      <c r="W24" s="30"/>
      <c r="X24" s="31"/>
      <c r="Y24" s="32"/>
      <c r="AA24" s="25" t="s">
        <v>18</v>
      </c>
      <c r="AB24" s="26">
        <v>32.158000000000001</v>
      </c>
      <c r="AC24" s="30"/>
      <c r="AD24" s="31"/>
      <c r="AE24" s="32"/>
      <c r="AG24" s="25" t="s">
        <v>18</v>
      </c>
      <c r="AH24" s="26">
        <v>26.254000000000001</v>
      </c>
      <c r="AI24" s="30"/>
      <c r="AJ24" s="31"/>
      <c r="AK24" s="32"/>
      <c r="AM24" s="25" t="s">
        <v>18</v>
      </c>
      <c r="AN24" s="26">
        <v>27.013000000000002</v>
      </c>
      <c r="AO24" s="30"/>
      <c r="AP24" s="31"/>
      <c r="AQ24" s="32"/>
      <c r="AS24" s="25" t="s">
        <v>18</v>
      </c>
      <c r="AT24" s="26">
        <v>28.766999999999999</v>
      </c>
      <c r="AU24" s="30"/>
      <c r="AV24" s="31"/>
      <c r="AW24" s="32"/>
      <c r="AY24" s="25" t="s">
        <v>18</v>
      </c>
      <c r="AZ24" s="26">
        <v>32.158000000000001</v>
      </c>
      <c r="BA24" s="30"/>
      <c r="BB24" s="31"/>
      <c r="BC24" s="32"/>
      <c r="BE24" s="198"/>
    </row>
    <row r="25" spans="2:57" s="7" customFormat="1" x14ac:dyDescent="0.3">
      <c r="B25" s="25" t="s">
        <v>23</v>
      </c>
      <c r="C25" s="25" t="s">
        <v>18</v>
      </c>
      <c r="D25" s="26">
        <v>25.72</v>
      </c>
      <c r="E25" s="27"/>
      <c r="F25" s="28"/>
      <c r="G25" s="29"/>
      <c r="I25" s="25" t="s">
        <v>18</v>
      </c>
      <c r="J25" s="26">
        <v>21.94</v>
      </c>
      <c r="K25" s="27"/>
      <c r="L25" s="28"/>
      <c r="M25" s="29"/>
      <c r="N25"/>
      <c r="O25" s="25" t="s">
        <v>18</v>
      </c>
      <c r="P25" s="26">
        <v>24.913</v>
      </c>
      <c r="Q25" s="27"/>
      <c r="R25" s="28"/>
      <c r="S25" s="29"/>
      <c r="U25" s="25" t="s">
        <v>18</v>
      </c>
      <c r="V25" s="26">
        <v>31.308</v>
      </c>
      <c r="W25" s="27"/>
      <c r="X25" s="28"/>
      <c r="Y25" s="29"/>
      <c r="AA25" s="25" t="s">
        <v>18</v>
      </c>
      <c r="AB25" s="26">
        <v>30.658000000000001</v>
      </c>
      <c r="AC25" s="27"/>
      <c r="AD25" s="28"/>
      <c r="AE25" s="29"/>
      <c r="AG25" s="25" t="s">
        <v>18</v>
      </c>
      <c r="AH25" s="26">
        <v>24.754000000000001</v>
      </c>
      <c r="AI25" s="27"/>
      <c r="AJ25" s="28"/>
      <c r="AK25" s="29"/>
      <c r="AL25"/>
      <c r="AM25" s="25" t="s">
        <v>18</v>
      </c>
      <c r="AN25" s="26">
        <v>25.513000000000002</v>
      </c>
      <c r="AO25" s="27"/>
      <c r="AP25" s="28"/>
      <c r="AQ25" s="29"/>
      <c r="AS25" s="25" t="s">
        <v>18</v>
      </c>
      <c r="AT25" s="26">
        <v>27.266999999999999</v>
      </c>
      <c r="AU25" s="27"/>
      <c r="AV25" s="28"/>
      <c r="AW25" s="29"/>
      <c r="AY25" s="25" t="s">
        <v>18</v>
      </c>
      <c r="AZ25" s="26">
        <v>30.658000000000001</v>
      </c>
      <c r="BA25" s="27"/>
      <c r="BB25" s="28"/>
      <c r="BC25" s="29"/>
      <c r="BE25" s="198"/>
    </row>
    <row r="26" spans="2:57" s="7" customFormat="1" x14ac:dyDescent="0.3">
      <c r="B26" s="34" t="s">
        <v>140</v>
      </c>
      <c r="C26" s="25" t="s">
        <v>18</v>
      </c>
      <c r="D26" s="26">
        <v>26.720999999999997</v>
      </c>
      <c r="E26" s="33"/>
      <c r="F26" s="28"/>
      <c r="G26" s="29"/>
      <c r="I26" s="25" t="s">
        <v>18</v>
      </c>
      <c r="J26" s="26">
        <v>22.940999999999999</v>
      </c>
      <c r="K26" s="27"/>
      <c r="L26" s="28"/>
      <c r="M26" s="29"/>
      <c r="N26"/>
      <c r="O26" s="25" t="s">
        <v>18</v>
      </c>
      <c r="P26" s="26">
        <v>25.914000000000001</v>
      </c>
      <c r="Q26" s="27"/>
      <c r="R26" s="28"/>
      <c r="S26" s="29"/>
      <c r="U26" s="25" t="s">
        <v>18</v>
      </c>
      <c r="V26" s="26">
        <v>32.308999999999997</v>
      </c>
      <c r="W26" s="27"/>
      <c r="X26" s="28"/>
      <c r="Y26" s="29"/>
      <c r="AA26" s="25" t="s">
        <v>18</v>
      </c>
      <c r="AB26" s="26">
        <v>31.658999999999999</v>
      </c>
      <c r="AC26" s="27"/>
      <c r="AD26" s="28"/>
      <c r="AE26" s="29"/>
      <c r="AG26" s="25" t="s">
        <v>18</v>
      </c>
      <c r="AH26" s="26">
        <v>25.754999999999999</v>
      </c>
      <c r="AI26" s="27"/>
      <c r="AJ26" s="28"/>
      <c r="AK26" s="29"/>
      <c r="AL26"/>
      <c r="AM26" s="25" t="s">
        <v>18</v>
      </c>
      <c r="AN26" s="26">
        <v>26.513999999999999</v>
      </c>
      <c r="AO26" s="27"/>
      <c r="AP26" s="28"/>
      <c r="AQ26" s="29"/>
      <c r="AS26" s="25" t="s">
        <v>18</v>
      </c>
      <c r="AT26" s="26">
        <v>28.268000000000001</v>
      </c>
      <c r="AU26" s="27"/>
      <c r="AV26" s="28"/>
      <c r="AW26" s="29"/>
      <c r="AY26" s="25" t="s">
        <v>18</v>
      </c>
      <c r="AZ26" s="26">
        <v>31.658999999999999</v>
      </c>
      <c r="BA26" s="27"/>
      <c r="BB26" s="28"/>
      <c r="BC26" s="29"/>
      <c r="BE26" s="198"/>
    </row>
    <row r="27" spans="2:57" x14ac:dyDescent="0.3">
      <c r="B27" s="25" t="s">
        <v>122</v>
      </c>
      <c r="C27" s="25" t="s">
        <v>18</v>
      </c>
      <c r="D27" s="26">
        <v>31.366</v>
      </c>
      <c r="E27" s="27"/>
      <c r="F27" s="28"/>
      <c r="G27" s="29"/>
      <c r="I27" s="25" t="s">
        <v>18</v>
      </c>
      <c r="J27" s="26">
        <v>27.484999999999999</v>
      </c>
      <c r="K27" s="27"/>
      <c r="L27" s="28"/>
      <c r="M27" s="29"/>
      <c r="O27" s="25" t="s">
        <v>18</v>
      </c>
      <c r="P27" s="26">
        <v>30.538</v>
      </c>
      <c r="Q27" s="27"/>
      <c r="R27" s="28"/>
      <c r="S27" s="29"/>
      <c r="U27" s="25" t="s">
        <v>18</v>
      </c>
      <c r="V27" s="26">
        <v>37.103000000000002</v>
      </c>
      <c r="W27" s="27"/>
      <c r="X27" s="28"/>
      <c r="Y27" s="29"/>
      <c r="AA27" s="25" t="s">
        <v>18</v>
      </c>
      <c r="AB27" s="26">
        <v>36.436</v>
      </c>
      <c r="AC27" s="27"/>
      <c r="AD27" s="28"/>
      <c r="AE27" s="29"/>
      <c r="AG27" s="25" t="s">
        <v>18</v>
      </c>
      <c r="AH27" s="26">
        <v>30.373999999999999</v>
      </c>
      <c r="AI27" s="27"/>
      <c r="AJ27" s="28"/>
      <c r="AK27" s="29"/>
      <c r="AM27" s="25" t="s">
        <v>18</v>
      </c>
      <c r="AN27" s="26">
        <v>31.152999999999999</v>
      </c>
      <c r="AO27" s="27"/>
      <c r="AP27" s="28"/>
      <c r="AQ27" s="29"/>
      <c r="AS27" s="25" t="s">
        <v>18</v>
      </c>
      <c r="AT27" s="26">
        <v>32.954000000000001</v>
      </c>
      <c r="AU27" s="27"/>
      <c r="AV27" s="28"/>
      <c r="AW27" s="29"/>
      <c r="AY27" s="25" t="s">
        <v>18</v>
      </c>
      <c r="AZ27" s="26">
        <v>36.436</v>
      </c>
      <c r="BA27" s="27"/>
      <c r="BB27" s="28"/>
      <c r="BC27" s="29"/>
      <c r="BE27" s="198"/>
    </row>
    <row r="28" spans="2:57" s="7" customFormat="1" x14ac:dyDescent="0.3">
      <c r="B28" s="25" t="s">
        <v>123</v>
      </c>
      <c r="C28" s="25" t="s">
        <v>18</v>
      </c>
      <c r="D28" s="26">
        <v>29.866</v>
      </c>
      <c r="E28" s="33"/>
      <c r="F28" s="28"/>
      <c r="G28" s="29"/>
      <c r="I28" s="25" t="s">
        <v>18</v>
      </c>
      <c r="J28" s="26">
        <v>25.984999999999999</v>
      </c>
      <c r="K28" s="27"/>
      <c r="L28" s="28"/>
      <c r="M28" s="29"/>
      <c r="N28"/>
      <c r="O28" s="25" t="s">
        <v>18</v>
      </c>
      <c r="P28" s="26">
        <v>29.038</v>
      </c>
      <c r="Q28" s="27"/>
      <c r="R28" s="28"/>
      <c r="S28" s="29"/>
      <c r="U28" s="25" t="s">
        <v>18</v>
      </c>
      <c r="V28" s="26">
        <v>35.603000000000002</v>
      </c>
      <c r="W28" s="27"/>
      <c r="X28" s="28"/>
      <c r="Y28" s="29"/>
      <c r="AA28" s="25" t="s">
        <v>18</v>
      </c>
      <c r="AB28" s="26">
        <v>34.936</v>
      </c>
      <c r="AC28" s="27"/>
      <c r="AD28" s="28"/>
      <c r="AE28" s="29"/>
      <c r="AG28" s="25" t="s">
        <v>18</v>
      </c>
      <c r="AH28" s="26">
        <v>28.873999999999999</v>
      </c>
      <c r="AI28" s="27"/>
      <c r="AJ28" s="28"/>
      <c r="AK28" s="29"/>
      <c r="AL28"/>
      <c r="AM28" s="25" t="s">
        <v>18</v>
      </c>
      <c r="AN28" s="26">
        <v>29.652999999999999</v>
      </c>
      <c r="AO28" s="27"/>
      <c r="AP28" s="28"/>
      <c r="AQ28" s="29"/>
      <c r="AS28" s="25" t="s">
        <v>18</v>
      </c>
      <c r="AT28" s="26">
        <v>31.454000000000001</v>
      </c>
      <c r="AU28" s="27"/>
      <c r="AV28" s="28"/>
      <c r="AW28" s="29"/>
      <c r="AY28" s="25" t="s">
        <v>18</v>
      </c>
      <c r="AZ28" s="26">
        <v>34.936</v>
      </c>
      <c r="BA28" s="27"/>
      <c r="BB28" s="28"/>
      <c r="BC28" s="29"/>
      <c r="BE28" s="198"/>
    </row>
    <row r="29" spans="2:57" x14ac:dyDescent="0.3">
      <c r="B29" s="25" t="s">
        <v>124</v>
      </c>
      <c r="C29" s="25" t="s">
        <v>18</v>
      </c>
      <c r="D29" s="26">
        <v>40.494</v>
      </c>
      <c r="E29" s="27"/>
      <c r="F29" s="28"/>
      <c r="G29" s="29"/>
      <c r="I29" s="25" t="s">
        <v>18</v>
      </c>
      <c r="J29" s="26">
        <v>36.561999999999998</v>
      </c>
      <c r="K29" s="27"/>
      <c r="L29" s="28"/>
      <c r="M29" s="29"/>
      <c r="O29" s="25" t="s">
        <v>18</v>
      </c>
      <c r="P29" s="26">
        <v>39.655000000000001</v>
      </c>
      <c r="Q29" s="27"/>
      <c r="R29" s="28"/>
      <c r="S29" s="29"/>
      <c r="U29" s="25" t="s">
        <v>18</v>
      </c>
      <c r="V29" s="26">
        <v>46.305999999999997</v>
      </c>
      <c r="W29" s="27"/>
      <c r="X29" s="28"/>
      <c r="Y29" s="29"/>
      <c r="AA29" s="25" t="s">
        <v>18</v>
      </c>
      <c r="AB29" s="26">
        <v>45.63</v>
      </c>
      <c r="AC29" s="27"/>
      <c r="AD29" s="28"/>
      <c r="AE29" s="29"/>
      <c r="AG29" s="25" t="s">
        <v>18</v>
      </c>
      <c r="AH29" s="26">
        <v>39.488999999999997</v>
      </c>
      <c r="AI29" s="27"/>
      <c r="AJ29" s="28"/>
      <c r="AK29" s="29"/>
      <c r="AM29" s="25" t="s">
        <v>18</v>
      </c>
      <c r="AN29" s="26">
        <v>40.279000000000003</v>
      </c>
      <c r="AO29" s="27"/>
      <c r="AP29" s="28"/>
      <c r="AQ29" s="29"/>
      <c r="AS29" s="25" t="s">
        <v>18</v>
      </c>
      <c r="AT29" s="26">
        <v>42.103000000000002</v>
      </c>
      <c r="AU29" s="27"/>
      <c r="AV29" s="28"/>
      <c r="AW29" s="29"/>
      <c r="AY29" s="25" t="s">
        <v>18</v>
      </c>
      <c r="AZ29" s="26">
        <v>45.63</v>
      </c>
      <c r="BA29" s="27"/>
      <c r="BB29" s="28"/>
      <c r="BC29" s="29"/>
      <c r="BE29" s="198"/>
    </row>
    <row r="30" spans="2:57" x14ac:dyDescent="0.3">
      <c r="B30" s="34" t="s">
        <v>139</v>
      </c>
      <c r="C30" s="34" t="s">
        <v>18</v>
      </c>
      <c r="D30" s="35">
        <v>30.866</v>
      </c>
      <c r="E30" s="33"/>
      <c r="F30" s="28"/>
      <c r="G30" s="29"/>
      <c r="I30" s="34" t="s">
        <v>18</v>
      </c>
      <c r="J30" s="35">
        <v>26.984999999999999</v>
      </c>
      <c r="K30" s="27"/>
      <c r="L30" s="28"/>
      <c r="M30" s="29"/>
      <c r="O30" s="34" t="s">
        <v>18</v>
      </c>
      <c r="P30" s="35">
        <v>30.038</v>
      </c>
      <c r="Q30" s="27"/>
      <c r="R30" s="28"/>
      <c r="S30" s="29"/>
      <c r="U30" s="34" t="s">
        <v>18</v>
      </c>
      <c r="V30" s="35">
        <v>36.603000000000002</v>
      </c>
      <c r="W30" s="27"/>
      <c r="X30" s="28"/>
      <c r="Y30" s="29"/>
      <c r="AA30" s="34" t="s">
        <v>18</v>
      </c>
      <c r="AB30" s="35">
        <v>35.936</v>
      </c>
      <c r="AC30" s="27"/>
      <c r="AD30" s="28"/>
      <c r="AE30" s="29"/>
      <c r="AG30" s="34" t="s">
        <v>18</v>
      </c>
      <c r="AH30" s="35">
        <v>29.873999999999999</v>
      </c>
      <c r="AI30" s="27"/>
      <c r="AJ30" s="28"/>
      <c r="AK30" s="29"/>
      <c r="AM30" s="34" t="s">
        <v>18</v>
      </c>
      <c r="AN30" s="35">
        <v>30.652999999999999</v>
      </c>
      <c r="AO30" s="27"/>
      <c r="AP30" s="28"/>
      <c r="AQ30" s="29"/>
      <c r="AS30" s="34" t="s">
        <v>18</v>
      </c>
      <c r="AT30" s="35">
        <v>32.454000000000001</v>
      </c>
      <c r="AU30" s="27"/>
      <c r="AV30" s="28"/>
      <c r="AW30" s="29"/>
      <c r="AY30" s="34" t="s">
        <v>18</v>
      </c>
      <c r="AZ30" s="35">
        <v>35.936</v>
      </c>
      <c r="BA30" s="27"/>
      <c r="BB30" s="28"/>
      <c r="BC30" s="29"/>
      <c r="BE30" s="197"/>
    </row>
    <row r="31" spans="2:57" x14ac:dyDescent="0.3">
      <c r="B31" s="34" t="s">
        <v>125</v>
      </c>
      <c r="C31" s="34" t="s">
        <v>18</v>
      </c>
      <c r="D31" s="35">
        <v>40.182000000000002</v>
      </c>
      <c r="E31" s="36"/>
      <c r="F31" s="37"/>
      <c r="G31" s="38"/>
      <c r="I31" s="34" t="s">
        <v>18</v>
      </c>
      <c r="J31" s="35">
        <v>35.991</v>
      </c>
      <c r="K31" s="36"/>
      <c r="L31" s="37"/>
      <c r="M31" s="38"/>
      <c r="O31" s="34" t="s">
        <v>18</v>
      </c>
      <c r="P31" s="35">
        <v>38.628999999999998</v>
      </c>
      <c r="Q31" s="36"/>
      <c r="R31" s="37"/>
      <c r="S31" s="38"/>
      <c r="U31" s="34" t="s">
        <v>18</v>
      </c>
      <c r="V31" s="35">
        <v>46.043999999999997</v>
      </c>
      <c r="W31" s="36"/>
      <c r="X31" s="37"/>
      <c r="Y31" s="38"/>
      <c r="AA31" s="34" t="s">
        <v>18</v>
      </c>
      <c r="AB31" s="35">
        <v>47.042000000000002</v>
      </c>
      <c r="AC31" s="36"/>
      <c r="AD31" s="37"/>
      <c r="AE31" s="38"/>
      <c r="AG31" s="34" t="s">
        <v>18</v>
      </c>
      <c r="AH31" s="35">
        <v>38.811</v>
      </c>
      <c r="AI31" s="36"/>
      <c r="AJ31" s="37"/>
      <c r="AK31" s="38"/>
      <c r="AM31" s="34" t="s">
        <v>18</v>
      </c>
      <c r="AN31" s="35">
        <v>39.639000000000003</v>
      </c>
      <c r="AO31" s="36"/>
      <c r="AP31" s="37"/>
      <c r="AQ31" s="38"/>
      <c r="AS31" s="34" t="s">
        <v>18</v>
      </c>
      <c r="AT31" s="35">
        <v>41.524000000000001</v>
      </c>
      <c r="AU31" s="36"/>
      <c r="AV31" s="37"/>
      <c r="AW31" s="38"/>
      <c r="AY31" s="34" t="s">
        <v>18</v>
      </c>
      <c r="AZ31" s="35">
        <v>47.042000000000002</v>
      </c>
      <c r="BA31" s="36"/>
      <c r="BB31" s="37"/>
      <c r="BC31" s="38"/>
      <c r="BE31" s="197"/>
    </row>
    <row r="32" spans="2:57" x14ac:dyDescent="0.3">
      <c r="B32" s="39" t="s">
        <v>125</v>
      </c>
      <c r="C32" s="39" t="s">
        <v>20</v>
      </c>
      <c r="D32" s="40">
        <v>56.432000000000002</v>
      </c>
      <c r="E32" s="36"/>
      <c r="F32" s="37"/>
      <c r="G32" s="38"/>
      <c r="I32" s="39" t="s">
        <v>20</v>
      </c>
      <c r="J32" s="40">
        <v>51.021999999999998</v>
      </c>
      <c r="K32" s="36"/>
      <c r="L32" s="37"/>
      <c r="M32" s="38"/>
      <c r="O32" s="39" t="s">
        <v>20</v>
      </c>
      <c r="P32" s="40">
        <v>54.427</v>
      </c>
      <c r="Q32" s="36"/>
      <c r="R32" s="37"/>
      <c r="S32" s="38"/>
      <c r="U32" s="39" t="s">
        <v>20</v>
      </c>
      <c r="V32" s="40">
        <v>64</v>
      </c>
      <c r="W32" s="36"/>
      <c r="X32" s="37"/>
      <c r="Y32" s="38"/>
      <c r="AA32" s="39" t="s">
        <v>20</v>
      </c>
      <c r="AB32" s="40">
        <v>65.287999999999997</v>
      </c>
      <c r="AC32" s="36"/>
      <c r="AD32" s="37"/>
      <c r="AE32" s="38"/>
      <c r="AG32" s="39" t="s">
        <v>20</v>
      </c>
      <c r="AH32" s="40">
        <v>54.662999999999997</v>
      </c>
      <c r="AI32" s="36"/>
      <c r="AJ32" s="37"/>
      <c r="AK32" s="38"/>
      <c r="AM32" s="39" t="s">
        <v>20</v>
      </c>
      <c r="AN32" s="40">
        <v>55.731000000000002</v>
      </c>
      <c r="AO32" s="36"/>
      <c r="AP32" s="37"/>
      <c r="AQ32" s="38"/>
      <c r="AS32" s="39" t="s">
        <v>20</v>
      </c>
      <c r="AT32" s="40">
        <v>58.164000000000001</v>
      </c>
      <c r="AU32" s="36"/>
      <c r="AV32" s="37"/>
      <c r="AW32" s="38"/>
      <c r="AY32" s="39" t="s">
        <v>20</v>
      </c>
      <c r="AZ32" s="40">
        <v>65.287999999999997</v>
      </c>
      <c r="BA32" s="36"/>
      <c r="BB32" s="37"/>
      <c r="BC32" s="38"/>
      <c r="BE32" s="197"/>
    </row>
    <row r="33" spans="2:57" x14ac:dyDescent="0.3">
      <c r="B33" s="41" t="s">
        <v>125</v>
      </c>
      <c r="C33" s="41" t="s">
        <v>21</v>
      </c>
      <c r="D33" s="42"/>
      <c r="E33" s="43">
        <v>100</v>
      </c>
      <c r="F33" s="44">
        <v>5.33E-2</v>
      </c>
      <c r="G33" s="45">
        <v>48.436999999999998</v>
      </c>
      <c r="I33" s="41" t="s">
        <v>21</v>
      </c>
      <c r="J33" s="42"/>
      <c r="K33" s="43">
        <v>100</v>
      </c>
      <c r="L33" s="44">
        <v>2.6200000000000001E-2</v>
      </c>
      <c r="M33" s="45">
        <v>47.091999999999999</v>
      </c>
      <c r="O33" s="41" t="s">
        <v>21</v>
      </c>
      <c r="P33" s="42"/>
      <c r="Q33" s="43">
        <v>100</v>
      </c>
      <c r="R33" s="44">
        <v>2.8000000000000001E-2</v>
      </c>
      <c r="S33" s="45">
        <v>50.226999999999997</v>
      </c>
      <c r="U33" s="41" t="s">
        <v>21</v>
      </c>
      <c r="V33" s="42"/>
      <c r="W33" s="43">
        <v>100</v>
      </c>
      <c r="X33" s="44">
        <v>3.2899999999999999E-2</v>
      </c>
      <c r="Y33" s="45">
        <v>59.064999999999998</v>
      </c>
      <c r="AA33" s="41" t="s">
        <v>21</v>
      </c>
      <c r="AB33" s="42"/>
      <c r="AC33" s="43">
        <v>100</v>
      </c>
      <c r="AD33" s="44">
        <v>3.3599999999999998E-2</v>
      </c>
      <c r="AE33" s="45">
        <v>60.247999999999998</v>
      </c>
      <c r="AG33" s="41" t="s">
        <v>21</v>
      </c>
      <c r="AH33" s="42"/>
      <c r="AI33" s="43">
        <v>100</v>
      </c>
      <c r="AJ33" s="44">
        <v>2.81E-2</v>
      </c>
      <c r="AK33" s="45">
        <v>50.448</v>
      </c>
      <c r="AM33" s="41" t="s">
        <v>21</v>
      </c>
      <c r="AN33" s="42"/>
      <c r="AO33" s="43">
        <v>100</v>
      </c>
      <c r="AP33" s="44">
        <v>2.86E-2</v>
      </c>
      <c r="AQ33" s="45">
        <v>51.441000000000003</v>
      </c>
      <c r="AS33" s="41" t="s">
        <v>21</v>
      </c>
      <c r="AT33" s="42"/>
      <c r="AU33" s="43">
        <v>100</v>
      </c>
      <c r="AV33" s="44">
        <v>2.9899999999999999E-2</v>
      </c>
      <c r="AW33" s="45">
        <v>53.679000000000002</v>
      </c>
      <c r="AY33" s="41" t="s">
        <v>21</v>
      </c>
      <c r="AZ33" s="42"/>
      <c r="BA33" s="43">
        <v>100</v>
      </c>
      <c r="BB33" s="44">
        <v>3.3599999999999998E-2</v>
      </c>
      <c r="BC33" s="45">
        <v>60.247999999999998</v>
      </c>
      <c r="BE33" s="197"/>
    </row>
    <row r="34" spans="2:57" x14ac:dyDescent="0.3">
      <c r="B34" s="34" t="s">
        <v>126</v>
      </c>
      <c r="C34" s="34" t="s">
        <v>18</v>
      </c>
      <c r="D34" s="35">
        <v>38.682000000000002</v>
      </c>
      <c r="E34" s="36"/>
      <c r="F34" s="37"/>
      <c r="G34" s="38"/>
      <c r="I34" s="34" t="s">
        <v>18</v>
      </c>
      <c r="J34" s="35">
        <v>34.491</v>
      </c>
      <c r="K34" s="36"/>
      <c r="L34" s="37"/>
      <c r="M34" s="38"/>
      <c r="O34" s="34" t="s">
        <v>18</v>
      </c>
      <c r="P34" s="35">
        <v>37.128999999999998</v>
      </c>
      <c r="Q34" s="36"/>
      <c r="R34" s="37"/>
      <c r="S34" s="38"/>
      <c r="U34" s="34" t="s">
        <v>18</v>
      </c>
      <c r="V34" s="35">
        <v>44.543999999999997</v>
      </c>
      <c r="W34" s="36"/>
      <c r="X34" s="37"/>
      <c r="Y34" s="38"/>
      <c r="AA34" s="34" t="s">
        <v>18</v>
      </c>
      <c r="AB34" s="35">
        <v>45.542000000000002</v>
      </c>
      <c r="AC34" s="36"/>
      <c r="AD34" s="37"/>
      <c r="AE34" s="38"/>
      <c r="AG34" s="34" t="s">
        <v>18</v>
      </c>
      <c r="AH34" s="35">
        <v>37.311</v>
      </c>
      <c r="AI34" s="36"/>
      <c r="AJ34" s="37"/>
      <c r="AK34" s="38"/>
      <c r="AM34" s="34" t="s">
        <v>18</v>
      </c>
      <c r="AN34" s="35">
        <v>38.139000000000003</v>
      </c>
      <c r="AO34" s="36"/>
      <c r="AP34" s="37"/>
      <c r="AQ34" s="38"/>
      <c r="AS34" s="34" t="s">
        <v>18</v>
      </c>
      <c r="AT34" s="35">
        <v>40.024000000000001</v>
      </c>
      <c r="AU34" s="36"/>
      <c r="AV34" s="37"/>
      <c r="AW34" s="38"/>
      <c r="AY34" s="34" t="s">
        <v>18</v>
      </c>
      <c r="AZ34" s="35">
        <v>45.542000000000002</v>
      </c>
      <c r="BA34" s="36"/>
      <c r="BB34" s="37"/>
      <c r="BC34" s="38"/>
      <c r="BE34" s="197"/>
    </row>
    <row r="35" spans="2:57" x14ac:dyDescent="0.3">
      <c r="B35" s="39" t="s">
        <v>126</v>
      </c>
      <c r="C35" s="39" t="s">
        <v>20</v>
      </c>
      <c r="D35" s="40">
        <v>54.932000000000002</v>
      </c>
      <c r="E35" s="36"/>
      <c r="F35" s="37"/>
      <c r="G35" s="38"/>
      <c r="I35" s="39" t="s">
        <v>20</v>
      </c>
      <c r="J35" s="40">
        <v>49.521999999999998</v>
      </c>
      <c r="K35" s="36"/>
      <c r="L35" s="37"/>
      <c r="M35" s="38"/>
      <c r="O35" s="39" t="s">
        <v>20</v>
      </c>
      <c r="P35" s="40">
        <v>52.927</v>
      </c>
      <c r="Q35" s="36"/>
      <c r="R35" s="37"/>
      <c r="S35" s="38"/>
      <c r="U35" s="39" t="s">
        <v>20</v>
      </c>
      <c r="V35" s="40">
        <v>62.5</v>
      </c>
      <c r="W35" s="36"/>
      <c r="X35" s="37"/>
      <c r="Y35" s="38"/>
      <c r="AA35" s="39" t="s">
        <v>20</v>
      </c>
      <c r="AB35" s="40">
        <v>63.787999999999997</v>
      </c>
      <c r="AC35" s="36"/>
      <c r="AD35" s="37"/>
      <c r="AE35" s="38"/>
      <c r="AG35" s="39" t="s">
        <v>20</v>
      </c>
      <c r="AH35" s="40">
        <v>53.162999999999997</v>
      </c>
      <c r="AI35" s="36"/>
      <c r="AJ35" s="37"/>
      <c r="AK35" s="38"/>
      <c r="AM35" s="39" t="s">
        <v>20</v>
      </c>
      <c r="AN35" s="40">
        <v>54.231000000000002</v>
      </c>
      <c r="AO35" s="36"/>
      <c r="AP35" s="37"/>
      <c r="AQ35" s="38"/>
      <c r="AS35" s="39" t="s">
        <v>20</v>
      </c>
      <c r="AT35" s="40">
        <v>56.664000000000001</v>
      </c>
      <c r="AU35" s="36"/>
      <c r="AV35" s="37"/>
      <c r="AW35" s="38"/>
      <c r="AY35" s="39" t="s">
        <v>20</v>
      </c>
      <c r="AZ35" s="40">
        <v>63.787999999999997</v>
      </c>
      <c r="BA35" s="36"/>
      <c r="BB35" s="37"/>
      <c r="BC35" s="38"/>
      <c r="BE35" s="197"/>
    </row>
    <row r="36" spans="2:57" x14ac:dyDescent="0.3">
      <c r="B36" s="41" t="s">
        <v>126</v>
      </c>
      <c r="C36" s="41" t="s">
        <v>21</v>
      </c>
      <c r="D36" s="42"/>
      <c r="E36" s="43">
        <v>100</v>
      </c>
      <c r="F36" s="44">
        <v>5.3600000000000002E-2</v>
      </c>
      <c r="G36" s="45">
        <v>46.892000000000003</v>
      </c>
      <c r="I36" s="41" t="s">
        <v>21</v>
      </c>
      <c r="J36" s="42"/>
      <c r="K36" s="43">
        <v>100</v>
      </c>
      <c r="L36" s="44">
        <v>2.5399999999999999E-2</v>
      </c>
      <c r="M36" s="45">
        <v>45.712000000000003</v>
      </c>
      <c r="O36" s="41" t="s">
        <v>21</v>
      </c>
      <c r="P36" s="42"/>
      <c r="Q36" s="43">
        <v>100</v>
      </c>
      <c r="R36" s="44">
        <v>2.7199999999999998E-2</v>
      </c>
      <c r="S36" s="45">
        <v>48.847000000000001</v>
      </c>
      <c r="U36" s="41" t="s">
        <v>21</v>
      </c>
      <c r="V36" s="42"/>
      <c r="W36" s="43">
        <v>100</v>
      </c>
      <c r="X36" s="44">
        <v>3.2099999999999997E-2</v>
      </c>
      <c r="Y36" s="45">
        <v>57.685000000000002</v>
      </c>
      <c r="AA36" s="41" t="s">
        <v>21</v>
      </c>
      <c r="AB36" s="42"/>
      <c r="AC36" s="43">
        <v>100</v>
      </c>
      <c r="AD36" s="44">
        <v>3.2800000000000003E-2</v>
      </c>
      <c r="AE36" s="45">
        <v>58.868000000000002</v>
      </c>
      <c r="AG36" s="41" t="s">
        <v>21</v>
      </c>
      <c r="AH36" s="42"/>
      <c r="AI36" s="43">
        <v>100</v>
      </c>
      <c r="AJ36" s="44">
        <v>2.7300000000000001E-2</v>
      </c>
      <c r="AK36" s="45">
        <v>49.067999999999998</v>
      </c>
      <c r="AM36" s="41" t="s">
        <v>21</v>
      </c>
      <c r="AN36" s="42"/>
      <c r="AO36" s="43">
        <v>100</v>
      </c>
      <c r="AP36" s="44">
        <v>2.7799999999999998E-2</v>
      </c>
      <c r="AQ36" s="45">
        <v>50.061</v>
      </c>
      <c r="AS36" s="41" t="s">
        <v>21</v>
      </c>
      <c r="AT36" s="42"/>
      <c r="AU36" s="43">
        <v>100</v>
      </c>
      <c r="AV36" s="44">
        <v>2.9100000000000001E-2</v>
      </c>
      <c r="AW36" s="45">
        <v>52.298999999999999</v>
      </c>
      <c r="AY36" s="41" t="s">
        <v>21</v>
      </c>
      <c r="AZ36" s="42"/>
      <c r="BA36" s="43">
        <v>100</v>
      </c>
      <c r="BB36" s="44">
        <v>3.2800000000000003E-2</v>
      </c>
      <c r="BC36" s="45">
        <v>58.868000000000002</v>
      </c>
      <c r="BE36" s="197"/>
    </row>
    <row r="37" spans="2:57" x14ac:dyDescent="0.3">
      <c r="B37" s="34" t="s">
        <v>127</v>
      </c>
      <c r="C37" s="34" t="s">
        <v>18</v>
      </c>
      <c r="D37" s="35">
        <v>49.366999999999997</v>
      </c>
      <c r="E37" s="36"/>
      <c r="F37" s="37"/>
      <c r="G37" s="38"/>
      <c r="I37" s="34" t="s">
        <v>18</v>
      </c>
      <c r="J37" s="35">
        <v>44.444000000000003</v>
      </c>
      <c r="K37" s="36"/>
      <c r="L37" s="37"/>
      <c r="M37" s="38"/>
      <c r="O37" s="34" t="s">
        <v>18</v>
      </c>
      <c r="P37" s="35">
        <v>47.542999999999999</v>
      </c>
      <c r="Q37" s="36"/>
      <c r="R37" s="37"/>
      <c r="S37" s="38"/>
      <c r="U37" s="34" t="s">
        <v>18</v>
      </c>
      <c r="V37" s="35">
        <v>56.253999999999998</v>
      </c>
      <c r="W37" s="36"/>
      <c r="X37" s="37"/>
      <c r="Y37" s="38"/>
      <c r="AA37" s="34" t="s">
        <v>18</v>
      </c>
      <c r="AB37" s="35">
        <v>57.426000000000002</v>
      </c>
      <c r="AC37" s="36"/>
      <c r="AD37" s="37"/>
      <c r="AE37" s="38"/>
      <c r="AG37" s="34" t="s">
        <v>18</v>
      </c>
      <c r="AH37" s="35">
        <v>47.756999999999998</v>
      </c>
      <c r="AI37" s="36"/>
      <c r="AJ37" s="37"/>
      <c r="AK37" s="38"/>
      <c r="AM37" s="34" t="s">
        <v>18</v>
      </c>
      <c r="AN37" s="35">
        <v>48.728999999999999</v>
      </c>
      <c r="AO37" s="36"/>
      <c r="AP37" s="37"/>
      <c r="AQ37" s="38"/>
      <c r="AS37" s="34" t="s">
        <v>18</v>
      </c>
      <c r="AT37" s="35">
        <v>50.944000000000003</v>
      </c>
      <c r="AU37" s="36"/>
      <c r="AV37" s="37"/>
      <c r="AW37" s="38"/>
      <c r="AY37" s="34" t="s">
        <v>18</v>
      </c>
      <c r="AZ37" s="35">
        <v>57.426000000000002</v>
      </c>
      <c r="BA37" s="36"/>
      <c r="BB37" s="37"/>
      <c r="BC37" s="38"/>
      <c r="BE37" s="197"/>
    </row>
    <row r="38" spans="2:57" x14ac:dyDescent="0.3">
      <c r="B38" s="39" t="s">
        <v>127</v>
      </c>
      <c r="C38" s="39" t="s">
        <v>20</v>
      </c>
      <c r="D38" s="40">
        <v>67.942000000000007</v>
      </c>
      <c r="E38" s="36"/>
      <c r="F38" s="37"/>
      <c r="G38" s="38"/>
      <c r="I38" s="39" t="s">
        <v>20</v>
      </c>
      <c r="J38" s="40">
        <v>61.604999999999997</v>
      </c>
      <c r="K38" s="36"/>
      <c r="L38" s="37"/>
      <c r="M38" s="38"/>
      <c r="O38" s="39" t="s">
        <v>20</v>
      </c>
      <c r="P38" s="40">
        <v>65.593999999999994</v>
      </c>
      <c r="Q38" s="36"/>
      <c r="R38" s="37"/>
      <c r="S38" s="38"/>
      <c r="U38" s="39" t="s">
        <v>20</v>
      </c>
      <c r="V38" s="40">
        <v>76.807000000000002</v>
      </c>
      <c r="W38" s="36"/>
      <c r="X38" s="37"/>
      <c r="Y38" s="38"/>
      <c r="AA38" s="39" t="s">
        <v>20</v>
      </c>
      <c r="AB38" s="40">
        <v>78.316000000000003</v>
      </c>
      <c r="AC38" s="36"/>
      <c r="AD38" s="37"/>
      <c r="AE38" s="38"/>
      <c r="AG38" s="39" t="s">
        <v>20</v>
      </c>
      <c r="AH38" s="40">
        <v>65.869</v>
      </c>
      <c r="AI38" s="36"/>
      <c r="AJ38" s="37"/>
      <c r="AK38" s="38"/>
      <c r="AM38" s="39" t="s">
        <v>20</v>
      </c>
      <c r="AN38" s="40">
        <v>67.12</v>
      </c>
      <c r="AO38" s="36"/>
      <c r="AP38" s="37"/>
      <c r="AQ38" s="38"/>
      <c r="AS38" s="39" t="s">
        <v>20</v>
      </c>
      <c r="AT38" s="40">
        <v>69.971999999999994</v>
      </c>
      <c r="AU38" s="36"/>
      <c r="AV38" s="37"/>
      <c r="AW38" s="38"/>
      <c r="AY38" s="39" t="s">
        <v>20</v>
      </c>
      <c r="AZ38" s="40">
        <v>78.316000000000003</v>
      </c>
      <c r="BA38" s="36"/>
      <c r="BB38" s="37"/>
      <c r="BC38" s="38"/>
      <c r="BE38" s="197"/>
    </row>
    <row r="39" spans="2:57" x14ac:dyDescent="0.3">
      <c r="B39" s="41" t="s">
        <v>127</v>
      </c>
      <c r="C39" s="41" t="s">
        <v>21</v>
      </c>
      <c r="D39" s="42"/>
      <c r="E39" s="43">
        <v>100</v>
      </c>
      <c r="F39" s="44">
        <v>6.7699999999999996E-2</v>
      </c>
      <c r="G39" s="45">
        <v>57.786999999999999</v>
      </c>
      <c r="I39" s="41" t="s">
        <v>21</v>
      </c>
      <c r="J39" s="42"/>
      <c r="K39" s="43">
        <v>100</v>
      </c>
      <c r="L39" s="44">
        <v>3.2099999999999997E-2</v>
      </c>
      <c r="M39" s="45">
        <v>56.79</v>
      </c>
      <c r="O39" s="41" t="s">
        <v>21</v>
      </c>
      <c r="P39" s="42"/>
      <c r="Q39" s="43">
        <v>100</v>
      </c>
      <c r="R39" s="44">
        <v>3.4200000000000001E-2</v>
      </c>
      <c r="S39" s="45">
        <v>60.463999999999999</v>
      </c>
      <c r="U39" s="41" t="s">
        <v>21</v>
      </c>
      <c r="V39" s="42"/>
      <c r="W39" s="43">
        <v>100</v>
      </c>
      <c r="X39" s="44">
        <v>0.04</v>
      </c>
      <c r="Y39" s="45">
        <v>70.807000000000002</v>
      </c>
      <c r="AA39" s="41" t="s">
        <v>21</v>
      </c>
      <c r="AB39" s="42"/>
      <c r="AC39" s="43">
        <v>100</v>
      </c>
      <c r="AD39" s="44">
        <v>4.0800000000000003E-2</v>
      </c>
      <c r="AE39" s="45">
        <v>72.195999999999998</v>
      </c>
      <c r="AG39" s="41" t="s">
        <v>21</v>
      </c>
      <c r="AH39" s="42"/>
      <c r="AI39" s="43">
        <v>100</v>
      </c>
      <c r="AJ39" s="44">
        <v>3.4299999999999997E-2</v>
      </c>
      <c r="AK39" s="45">
        <v>60.723999999999997</v>
      </c>
      <c r="AM39" s="41" t="s">
        <v>21</v>
      </c>
      <c r="AN39" s="42"/>
      <c r="AO39" s="43">
        <v>100</v>
      </c>
      <c r="AP39" s="44">
        <v>3.5000000000000003E-2</v>
      </c>
      <c r="AQ39" s="45">
        <v>61.87</v>
      </c>
      <c r="AS39" s="41" t="s">
        <v>21</v>
      </c>
      <c r="AT39" s="42"/>
      <c r="AU39" s="43">
        <v>100</v>
      </c>
      <c r="AV39" s="44">
        <v>3.6499999999999998E-2</v>
      </c>
      <c r="AW39" s="45">
        <v>64.497</v>
      </c>
      <c r="AY39" s="41" t="s">
        <v>21</v>
      </c>
      <c r="AZ39" s="42"/>
      <c r="BA39" s="43">
        <v>100</v>
      </c>
      <c r="BB39" s="44">
        <v>4.0800000000000003E-2</v>
      </c>
      <c r="BC39" s="45">
        <v>72.195999999999998</v>
      </c>
      <c r="BE39" s="197"/>
    </row>
    <row r="40" spans="2:57" x14ac:dyDescent="0.3">
      <c r="B40" s="34" t="s">
        <v>138</v>
      </c>
      <c r="C40" s="34" t="s">
        <v>18</v>
      </c>
      <c r="D40" s="35">
        <v>39.680999999999997</v>
      </c>
      <c r="E40" s="36"/>
      <c r="F40" s="37"/>
      <c r="G40" s="38"/>
      <c r="I40" s="34" t="s">
        <v>18</v>
      </c>
      <c r="J40" s="35">
        <v>35.49</v>
      </c>
      <c r="K40" s="63"/>
      <c r="L40" s="64"/>
      <c r="M40" s="65"/>
      <c r="O40" s="34" t="s">
        <v>18</v>
      </c>
      <c r="P40" s="35">
        <v>38.128</v>
      </c>
      <c r="Q40" s="63"/>
      <c r="R40" s="64"/>
      <c r="S40" s="65"/>
      <c r="U40" s="34" t="s">
        <v>18</v>
      </c>
      <c r="V40" s="35">
        <v>45.542999999999999</v>
      </c>
      <c r="W40" s="63"/>
      <c r="X40" s="64"/>
      <c r="Y40" s="65"/>
      <c r="AA40" s="34" t="s">
        <v>18</v>
      </c>
      <c r="AB40" s="35">
        <v>46.540999999999997</v>
      </c>
      <c r="AC40" s="63"/>
      <c r="AD40" s="64"/>
      <c r="AE40" s="65"/>
      <c r="AG40" s="34" t="s">
        <v>18</v>
      </c>
      <c r="AH40" s="35">
        <v>38.31</v>
      </c>
      <c r="AI40" s="63"/>
      <c r="AJ40" s="64"/>
      <c r="AK40" s="65"/>
      <c r="AM40" s="34" t="s">
        <v>18</v>
      </c>
      <c r="AN40" s="35">
        <v>39.137999999999998</v>
      </c>
      <c r="AO40" s="63"/>
      <c r="AP40" s="64"/>
      <c r="AQ40" s="65"/>
      <c r="AS40" s="34" t="s">
        <v>18</v>
      </c>
      <c r="AT40" s="35">
        <v>41.023000000000003</v>
      </c>
      <c r="AU40" s="63"/>
      <c r="AV40" s="64"/>
      <c r="AW40" s="65"/>
      <c r="AY40" s="34" t="s">
        <v>18</v>
      </c>
      <c r="AZ40" s="35">
        <v>46.540999999999997</v>
      </c>
      <c r="BA40" s="63"/>
      <c r="BB40" s="64"/>
      <c r="BC40" s="65"/>
      <c r="BE40" s="197"/>
    </row>
    <row r="41" spans="2:57" x14ac:dyDescent="0.3">
      <c r="B41" s="39" t="s">
        <v>138</v>
      </c>
      <c r="C41" s="39" t="s">
        <v>24</v>
      </c>
      <c r="D41" s="40">
        <v>42.218000000000004</v>
      </c>
      <c r="E41" s="55"/>
      <c r="F41" s="37"/>
      <c r="G41" s="56"/>
      <c r="I41" s="39" t="s">
        <v>24</v>
      </c>
      <c r="J41" s="40">
        <v>37.892000000000003</v>
      </c>
      <c r="K41" s="36"/>
      <c r="L41" s="37"/>
      <c r="M41" s="56"/>
      <c r="O41" s="39" t="s">
        <v>24</v>
      </c>
      <c r="P41" s="40">
        <v>40.615000000000002</v>
      </c>
      <c r="Q41" s="36"/>
      <c r="R41" s="37"/>
      <c r="S41" s="56"/>
      <c r="U41" s="39" t="s">
        <v>24</v>
      </c>
      <c r="V41" s="40">
        <v>48.268000000000001</v>
      </c>
      <c r="W41" s="36"/>
      <c r="X41" s="37"/>
      <c r="Y41" s="56"/>
      <c r="AA41" s="39" t="s">
        <v>24</v>
      </c>
      <c r="AB41" s="40">
        <v>49.298000000000002</v>
      </c>
      <c r="AC41" s="36"/>
      <c r="AD41" s="37"/>
      <c r="AE41" s="56"/>
      <c r="AG41" s="39" t="s">
        <v>24</v>
      </c>
      <c r="AH41" s="40">
        <v>40.802999999999997</v>
      </c>
      <c r="AI41" s="36"/>
      <c r="AJ41" s="37"/>
      <c r="AK41" s="56"/>
      <c r="AM41" s="39" t="s">
        <v>24</v>
      </c>
      <c r="AN41" s="40">
        <v>41.658000000000001</v>
      </c>
      <c r="AO41" s="36"/>
      <c r="AP41" s="37"/>
      <c r="AQ41" s="56"/>
      <c r="AS41" s="39" t="s">
        <v>24</v>
      </c>
      <c r="AT41" s="40">
        <v>43.603000000000002</v>
      </c>
      <c r="AU41" s="36"/>
      <c r="AV41" s="37"/>
      <c r="AW41" s="56"/>
      <c r="AY41" s="39" t="s">
        <v>24</v>
      </c>
      <c r="AZ41" s="40">
        <v>49.298000000000002</v>
      </c>
      <c r="BA41" s="36"/>
      <c r="BB41" s="37"/>
      <c r="BC41" s="56"/>
      <c r="BE41" s="197"/>
    </row>
    <row r="42" spans="2:57" x14ac:dyDescent="0.3">
      <c r="B42" s="39" t="s">
        <v>138</v>
      </c>
      <c r="C42" s="39" t="s">
        <v>25</v>
      </c>
      <c r="D42" s="40">
        <v>44.753999999999998</v>
      </c>
      <c r="E42" s="55"/>
      <c r="F42" s="37"/>
      <c r="G42" s="56"/>
      <c r="I42" s="39" t="s">
        <v>25</v>
      </c>
      <c r="J42" s="40">
        <v>40.293999999999997</v>
      </c>
      <c r="K42" s="36"/>
      <c r="L42" s="37"/>
      <c r="M42" s="56"/>
      <c r="O42" s="39" t="s">
        <v>25</v>
      </c>
      <c r="P42" s="40">
        <v>43.100999999999999</v>
      </c>
      <c r="Q42" s="36"/>
      <c r="R42" s="37"/>
      <c r="S42" s="56"/>
      <c r="U42" s="39" t="s">
        <v>25</v>
      </c>
      <c r="V42" s="40">
        <v>50.991999999999997</v>
      </c>
      <c r="W42" s="36"/>
      <c r="X42" s="37"/>
      <c r="Y42" s="56"/>
      <c r="AA42" s="39" t="s">
        <v>25</v>
      </c>
      <c r="AB42" s="40">
        <v>52.055</v>
      </c>
      <c r="AC42" s="36"/>
      <c r="AD42" s="37"/>
      <c r="AE42" s="56"/>
      <c r="AG42" s="39" t="s">
        <v>25</v>
      </c>
      <c r="AH42" s="40">
        <v>43.295000000000002</v>
      </c>
      <c r="AI42" s="36"/>
      <c r="AJ42" s="37"/>
      <c r="AK42" s="56"/>
      <c r="AM42" s="39" t="s">
        <v>25</v>
      </c>
      <c r="AN42" s="40">
        <v>44.176000000000002</v>
      </c>
      <c r="AO42" s="36"/>
      <c r="AP42" s="37"/>
      <c r="AQ42" s="56"/>
      <c r="AS42" s="39" t="s">
        <v>25</v>
      </c>
      <c r="AT42" s="40">
        <v>46.182000000000002</v>
      </c>
      <c r="AU42" s="36"/>
      <c r="AV42" s="37"/>
      <c r="AW42" s="56"/>
      <c r="AY42" s="39" t="s">
        <v>25</v>
      </c>
      <c r="AZ42" s="40">
        <v>52.055</v>
      </c>
      <c r="BA42" s="36"/>
      <c r="BB42" s="37"/>
      <c r="BC42" s="56"/>
      <c r="BE42" s="197"/>
    </row>
    <row r="43" spans="2:57" x14ac:dyDescent="0.3">
      <c r="B43" s="39" t="s">
        <v>138</v>
      </c>
      <c r="C43" s="39" t="s">
        <v>26</v>
      </c>
      <c r="D43" s="40">
        <v>47.290999999999997</v>
      </c>
      <c r="E43" s="55"/>
      <c r="F43" s="37"/>
      <c r="G43" s="56"/>
      <c r="I43" s="39" t="s">
        <v>26</v>
      </c>
      <c r="J43" s="40">
        <v>42.695999999999998</v>
      </c>
      <c r="K43" s="36"/>
      <c r="L43" s="37"/>
      <c r="M43" s="56"/>
      <c r="O43" s="39" t="s">
        <v>26</v>
      </c>
      <c r="P43" s="40">
        <v>45.588000000000001</v>
      </c>
      <c r="Q43" s="36"/>
      <c r="R43" s="37"/>
      <c r="S43" s="56"/>
      <c r="U43" s="39" t="s">
        <v>26</v>
      </c>
      <c r="V43" s="40">
        <v>53.718000000000004</v>
      </c>
      <c r="W43" s="36"/>
      <c r="X43" s="37"/>
      <c r="Y43" s="56"/>
      <c r="AA43" s="39" t="s">
        <v>26</v>
      </c>
      <c r="AB43" s="40">
        <v>54.811999999999998</v>
      </c>
      <c r="AC43" s="36"/>
      <c r="AD43" s="37"/>
      <c r="AE43" s="56"/>
      <c r="AG43" s="39" t="s">
        <v>26</v>
      </c>
      <c r="AH43" s="40">
        <v>45.787999999999997</v>
      </c>
      <c r="AI43" s="36"/>
      <c r="AJ43" s="37"/>
      <c r="AK43" s="56"/>
      <c r="AM43" s="39" t="s">
        <v>26</v>
      </c>
      <c r="AN43" s="40">
        <v>46.695999999999998</v>
      </c>
      <c r="AO43" s="36"/>
      <c r="AP43" s="37"/>
      <c r="AQ43" s="56"/>
      <c r="AS43" s="39" t="s">
        <v>26</v>
      </c>
      <c r="AT43" s="40">
        <v>48.762</v>
      </c>
      <c r="AU43" s="36"/>
      <c r="AV43" s="37"/>
      <c r="AW43" s="56"/>
      <c r="AY43" s="39" t="s">
        <v>26</v>
      </c>
      <c r="AZ43" s="40">
        <v>54.811999999999998</v>
      </c>
      <c r="BA43" s="36"/>
      <c r="BB43" s="37"/>
      <c r="BC43" s="56"/>
      <c r="BE43" s="197"/>
    </row>
    <row r="44" spans="2:57" x14ac:dyDescent="0.3">
      <c r="B44" s="39" t="s">
        <v>138</v>
      </c>
      <c r="C44" s="39" t="s">
        <v>27</v>
      </c>
      <c r="D44" s="40">
        <v>49.828000000000003</v>
      </c>
      <c r="E44" s="55"/>
      <c r="F44" s="37"/>
      <c r="G44" s="56"/>
      <c r="I44" s="39" t="s">
        <v>27</v>
      </c>
      <c r="J44" s="40">
        <v>45.098999999999997</v>
      </c>
      <c r="K44" s="36"/>
      <c r="L44" s="37"/>
      <c r="M44" s="56"/>
      <c r="O44" s="39" t="s">
        <v>27</v>
      </c>
      <c r="P44" s="40">
        <v>48.076000000000001</v>
      </c>
      <c r="Q44" s="36"/>
      <c r="R44" s="37"/>
      <c r="S44" s="56"/>
      <c r="U44" s="39" t="s">
        <v>27</v>
      </c>
      <c r="V44" s="40">
        <v>56.442999999999998</v>
      </c>
      <c r="W44" s="36"/>
      <c r="X44" s="37"/>
      <c r="Y44" s="56"/>
      <c r="AA44" s="39" t="s">
        <v>27</v>
      </c>
      <c r="AB44" s="40">
        <v>57.569000000000003</v>
      </c>
      <c r="AC44" s="36"/>
      <c r="AD44" s="37"/>
      <c r="AE44" s="56"/>
      <c r="AG44" s="39" t="s">
        <v>27</v>
      </c>
      <c r="AH44" s="40">
        <v>48.280999999999999</v>
      </c>
      <c r="AI44" s="36"/>
      <c r="AJ44" s="37"/>
      <c r="AK44" s="56"/>
      <c r="AM44" s="39" t="s">
        <v>27</v>
      </c>
      <c r="AN44" s="40">
        <v>49.215000000000003</v>
      </c>
      <c r="AO44" s="36"/>
      <c r="AP44" s="37"/>
      <c r="AQ44" s="56"/>
      <c r="AS44" s="39" t="s">
        <v>27</v>
      </c>
      <c r="AT44" s="40">
        <v>51.341999999999999</v>
      </c>
      <c r="AU44" s="36"/>
      <c r="AV44" s="37"/>
      <c r="AW44" s="56"/>
      <c r="AY44" s="39" t="s">
        <v>27</v>
      </c>
      <c r="AZ44" s="40">
        <v>57.569000000000003</v>
      </c>
      <c r="BA44" s="36"/>
      <c r="BB44" s="37"/>
      <c r="BC44" s="56"/>
      <c r="BE44" s="197"/>
    </row>
    <row r="45" spans="2:57" x14ac:dyDescent="0.3">
      <c r="B45" s="39" t="s">
        <v>138</v>
      </c>
      <c r="C45" s="39" t="s">
        <v>28</v>
      </c>
      <c r="D45" s="40">
        <v>52.364000000000004</v>
      </c>
      <c r="E45" s="55"/>
      <c r="F45" s="37"/>
      <c r="G45" s="56"/>
      <c r="I45" s="39" t="s">
        <v>28</v>
      </c>
      <c r="J45" s="40">
        <v>47.5</v>
      </c>
      <c r="K45" s="36"/>
      <c r="L45" s="37"/>
      <c r="M45" s="56"/>
      <c r="O45" s="39" t="s">
        <v>28</v>
      </c>
      <c r="P45" s="40">
        <v>50.561999999999998</v>
      </c>
      <c r="Q45" s="36"/>
      <c r="R45" s="37"/>
      <c r="S45" s="56"/>
      <c r="U45" s="39" t="s">
        <v>28</v>
      </c>
      <c r="V45" s="40">
        <v>59.167000000000002</v>
      </c>
      <c r="W45" s="36"/>
      <c r="X45" s="37"/>
      <c r="Y45" s="56"/>
      <c r="AA45" s="39" t="s">
        <v>28</v>
      </c>
      <c r="AB45" s="40">
        <v>60.325000000000003</v>
      </c>
      <c r="AC45" s="36"/>
      <c r="AD45" s="37"/>
      <c r="AE45" s="56"/>
      <c r="AG45" s="39" t="s">
        <v>28</v>
      </c>
      <c r="AH45" s="40">
        <v>50.773000000000003</v>
      </c>
      <c r="AI45" s="36"/>
      <c r="AJ45" s="37"/>
      <c r="AK45" s="56"/>
      <c r="AM45" s="39" t="s">
        <v>28</v>
      </c>
      <c r="AN45" s="40">
        <v>51.734000000000002</v>
      </c>
      <c r="AO45" s="36"/>
      <c r="AP45" s="37"/>
      <c r="AQ45" s="56"/>
      <c r="AS45" s="39" t="s">
        <v>28</v>
      </c>
      <c r="AT45" s="40">
        <v>53.920999999999999</v>
      </c>
      <c r="AU45" s="36"/>
      <c r="AV45" s="37"/>
      <c r="AW45" s="56"/>
      <c r="AY45" s="39" t="s">
        <v>28</v>
      </c>
      <c r="AZ45" s="40">
        <v>60.325000000000003</v>
      </c>
      <c r="BA45" s="36"/>
      <c r="BB45" s="37"/>
      <c r="BC45" s="56"/>
      <c r="BE45" s="197"/>
    </row>
    <row r="46" spans="2:57" x14ac:dyDescent="0.3">
      <c r="B46" s="39" t="s">
        <v>138</v>
      </c>
      <c r="C46" s="39" t="s">
        <v>29</v>
      </c>
      <c r="D46" s="40">
        <v>55.729000000000006</v>
      </c>
      <c r="E46" s="55"/>
      <c r="F46" s="37"/>
      <c r="G46" s="56"/>
      <c r="I46" s="39" t="s">
        <v>29</v>
      </c>
      <c r="J46" s="40">
        <v>50.319000000000003</v>
      </c>
      <c r="K46" s="36"/>
      <c r="L46" s="37"/>
      <c r="M46" s="56"/>
      <c r="O46" s="39" t="s">
        <v>29</v>
      </c>
      <c r="P46" s="40">
        <v>53.723999999999997</v>
      </c>
      <c r="Q46" s="36"/>
      <c r="R46" s="37"/>
      <c r="S46" s="56"/>
      <c r="U46" s="39" t="s">
        <v>29</v>
      </c>
      <c r="V46" s="40">
        <v>63.296999999999997</v>
      </c>
      <c r="W46" s="36"/>
      <c r="X46" s="37"/>
      <c r="Y46" s="56"/>
      <c r="AA46" s="39" t="s">
        <v>29</v>
      </c>
      <c r="AB46" s="40">
        <v>64.584999999999994</v>
      </c>
      <c r="AC46" s="36"/>
      <c r="AD46" s="37"/>
      <c r="AE46" s="56"/>
      <c r="AG46" s="39" t="s">
        <v>29</v>
      </c>
      <c r="AH46" s="40">
        <v>53.96</v>
      </c>
      <c r="AI46" s="36"/>
      <c r="AJ46" s="37"/>
      <c r="AK46" s="56"/>
      <c r="AM46" s="39" t="s">
        <v>29</v>
      </c>
      <c r="AN46" s="40">
        <v>55.027999999999999</v>
      </c>
      <c r="AO46" s="36"/>
      <c r="AP46" s="37"/>
      <c r="AQ46" s="56"/>
      <c r="AS46" s="39" t="s">
        <v>29</v>
      </c>
      <c r="AT46" s="40">
        <v>57.460999999999999</v>
      </c>
      <c r="AU46" s="36"/>
      <c r="AV46" s="37"/>
      <c r="AW46" s="56"/>
      <c r="AY46" s="39" t="s">
        <v>29</v>
      </c>
      <c r="AZ46" s="40">
        <v>64.584999999999994</v>
      </c>
      <c r="BA46" s="36"/>
      <c r="BB46" s="37"/>
      <c r="BC46" s="56"/>
      <c r="BE46" s="197"/>
    </row>
    <row r="47" spans="2:57" x14ac:dyDescent="0.3">
      <c r="B47" s="41" t="s">
        <v>138</v>
      </c>
      <c r="C47" s="41" t="s">
        <v>21</v>
      </c>
      <c r="D47" s="42"/>
      <c r="E47" s="43">
        <v>100</v>
      </c>
      <c r="F47" s="44">
        <v>4.9599999999999998E-2</v>
      </c>
      <c r="G47" s="45">
        <v>48.289000000000001</v>
      </c>
      <c r="I47" s="41" t="s">
        <v>21</v>
      </c>
      <c r="J47" s="42"/>
      <c r="K47" s="43">
        <v>100</v>
      </c>
      <c r="L47" s="44">
        <v>2.58E-2</v>
      </c>
      <c r="M47" s="45">
        <v>46.448999999999998</v>
      </c>
      <c r="O47" s="41" t="s">
        <v>21</v>
      </c>
      <c r="P47" s="42"/>
      <c r="Q47" s="43">
        <v>100</v>
      </c>
      <c r="R47" s="44">
        <v>2.76E-2</v>
      </c>
      <c r="S47" s="45">
        <v>49.584000000000003</v>
      </c>
      <c r="U47" s="41" t="s">
        <v>21</v>
      </c>
      <c r="V47" s="42"/>
      <c r="W47" s="43">
        <v>100</v>
      </c>
      <c r="X47" s="44">
        <v>3.2500000000000001E-2</v>
      </c>
      <c r="Y47" s="45">
        <v>58.421999999999997</v>
      </c>
      <c r="AA47" s="41" t="s">
        <v>21</v>
      </c>
      <c r="AB47" s="42"/>
      <c r="AC47" s="43">
        <v>100</v>
      </c>
      <c r="AD47" s="44">
        <v>3.32E-2</v>
      </c>
      <c r="AE47" s="45">
        <v>59.604999999999997</v>
      </c>
      <c r="AG47" s="41" t="s">
        <v>21</v>
      </c>
      <c r="AH47" s="42"/>
      <c r="AI47" s="43">
        <v>100</v>
      </c>
      <c r="AJ47" s="44">
        <v>2.7699999999999999E-2</v>
      </c>
      <c r="AK47" s="45">
        <v>49.805</v>
      </c>
      <c r="AM47" s="41" t="s">
        <v>21</v>
      </c>
      <c r="AN47" s="42"/>
      <c r="AO47" s="43">
        <v>100</v>
      </c>
      <c r="AP47" s="44">
        <v>2.8299999999999999E-2</v>
      </c>
      <c r="AQ47" s="45">
        <v>50.783000000000001</v>
      </c>
      <c r="AS47" s="41" t="s">
        <v>21</v>
      </c>
      <c r="AT47" s="42"/>
      <c r="AU47" s="43">
        <v>100</v>
      </c>
      <c r="AV47" s="44">
        <v>2.9499999999999998E-2</v>
      </c>
      <c r="AW47" s="45">
        <v>53.036000000000001</v>
      </c>
      <c r="AY47" s="41" t="s">
        <v>21</v>
      </c>
      <c r="AZ47" s="42"/>
      <c r="BA47" s="43">
        <v>100</v>
      </c>
      <c r="BB47" s="44">
        <v>3.32E-2</v>
      </c>
      <c r="BC47" s="45">
        <v>59.604999999999997</v>
      </c>
      <c r="BE47" s="197"/>
    </row>
    <row r="48" spans="2:57" x14ac:dyDescent="0.3">
      <c r="B48" s="47"/>
      <c r="C48" s="47"/>
      <c r="D48" s="48"/>
      <c r="E48" s="57"/>
      <c r="F48" s="50"/>
      <c r="G48" s="50"/>
      <c r="J48" s="51"/>
      <c r="K48" s="59"/>
      <c r="L48" s="53"/>
      <c r="M48" s="53"/>
      <c r="P48" s="51"/>
      <c r="Q48" s="59"/>
      <c r="R48" s="53"/>
      <c r="S48" s="53"/>
      <c r="V48" s="51"/>
      <c r="W48" s="59"/>
      <c r="X48" s="53"/>
      <c r="Y48" s="53"/>
      <c r="AB48" s="60"/>
      <c r="AC48" s="59"/>
      <c r="AD48" s="53"/>
      <c r="AE48" s="53"/>
      <c r="AH48" s="60"/>
      <c r="AI48" s="60"/>
      <c r="AJ48" s="53"/>
      <c r="AK48" s="53"/>
      <c r="AN48" s="61"/>
      <c r="AO48" s="60"/>
      <c r="AP48" s="53"/>
      <c r="AQ48" s="53"/>
      <c r="AT48" s="60"/>
      <c r="AU48" s="60"/>
      <c r="AV48" s="62"/>
      <c r="AW48" s="53"/>
      <c r="AZ48" s="51"/>
      <c r="BA48" s="59"/>
      <c r="BB48" s="53"/>
      <c r="BC48" s="53"/>
    </row>
    <row r="49" spans="2:57" x14ac:dyDescent="0.3">
      <c r="B49" s="212" t="s">
        <v>128</v>
      </c>
      <c r="C49" s="213"/>
      <c r="D49" s="213"/>
      <c r="E49" s="213"/>
      <c r="F49" s="213"/>
      <c r="G49" s="214"/>
      <c r="J49" s="4"/>
      <c r="K49" s="47"/>
      <c r="L49" s="4"/>
      <c r="M49" s="4"/>
      <c r="P49" s="4"/>
      <c r="Q49" s="47"/>
      <c r="R49" s="4"/>
      <c r="S49" s="4"/>
      <c r="V49" s="4"/>
      <c r="W49" s="47"/>
      <c r="X49" s="4"/>
      <c r="Y49" s="4"/>
      <c r="AB49" s="4"/>
      <c r="AC49" s="47"/>
      <c r="AD49" s="4"/>
      <c r="AE49" s="4"/>
      <c r="AH49" s="4"/>
      <c r="AI49" s="4"/>
      <c r="AJ49" s="4"/>
      <c r="AK49" s="4"/>
      <c r="AN49" s="47"/>
      <c r="AO49" s="4"/>
      <c r="AP49" s="4"/>
      <c r="AQ49" s="4"/>
      <c r="AT49" s="4"/>
      <c r="AU49" s="4"/>
      <c r="AV49" s="4"/>
      <c r="AW49" s="4"/>
      <c r="AZ49" s="4"/>
      <c r="BA49" s="47"/>
      <c r="BB49" s="4"/>
      <c r="BC49" s="4"/>
    </row>
    <row r="50" spans="2:57" x14ac:dyDescent="0.3">
      <c r="B50" s="34" t="s">
        <v>136</v>
      </c>
      <c r="C50" s="34" t="s">
        <v>18</v>
      </c>
      <c r="D50" s="35">
        <v>46.5</v>
      </c>
      <c r="E50" s="36"/>
      <c r="F50" s="37"/>
      <c r="G50" s="38"/>
      <c r="I50" s="34" t="s">
        <v>18</v>
      </c>
      <c r="J50" s="35">
        <v>44.033000000000001</v>
      </c>
      <c r="K50" s="63"/>
      <c r="L50" s="64"/>
      <c r="M50" s="65"/>
      <c r="O50" s="34" t="s">
        <v>18</v>
      </c>
      <c r="P50" s="35">
        <v>45.585999999999999</v>
      </c>
      <c r="Q50" s="63"/>
      <c r="R50" s="64"/>
      <c r="S50" s="65"/>
      <c r="U50" s="34" t="s">
        <v>18</v>
      </c>
      <c r="V50" s="35">
        <v>49.951000000000001</v>
      </c>
      <c r="W50" s="63"/>
      <c r="X50" s="64"/>
      <c r="Y50" s="65"/>
      <c r="AA50" s="34" t="s">
        <v>18</v>
      </c>
      <c r="AB50" s="35">
        <v>50.537999999999997</v>
      </c>
      <c r="AC50" s="63"/>
      <c r="AD50" s="64"/>
      <c r="AE50" s="65"/>
      <c r="AG50" s="34" t="s">
        <v>18</v>
      </c>
      <c r="AH50" s="35">
        <v>45.692999999999998</v>
      </c>
      <c r="AI50" s="63"/>
      <c r="AJ50" s="64"/>
      <c r="AK50" s="65"/>
      <c r="AM50" s="34" t="s">
        <v>18</v>
      </c>
      <c r="AN50" s="35">
        <v>46.18</v>
      </c>
      <c r="AO50" s="63"/>
      <c r="AP50" s="64"/>
      <c r="AQ50" s="65"/>
      <c r="AS50" s="34" t="s">
        <v>18</v>
      </c>
      <c r="AT50" s="35">
        <v>47.29</v>
      </c>
      <c r="AU50" s="63"/>
      <c r="AV50" s="64"/>
      <c r="AW50" s="65"/>
      <c r="AY50" s="34" t="s">
        <v>18</v>
      </c>
      <c r="AZ50" s="35">
        <v>50.537999999999997</v>
      </c>
      <c r="BA50" s="63"/>
      <c r="BB50" s="64"/>
      <c r="BC50" s="65"/>
      <c r="BE50" s="197"/>
    </row>
    <row r="51" spans="2:57" x14ac:dyDescent="0.3">
      <c r="B51" s="39" t="s">
        <v>136</v>
      </c>
      <c r="C51" s="39" t="s">
        <v>20</v>
      </c>
      <c r="D51" s="40">
        <v>60.024000000000001</v>
      </c>
      <c r="E51" s="55"/>
      <c r="F51" s="37"/>
      <c r="G51" s="38"/>
      <c r="I51" s="39" t="s">
        <v>20</v>
      </c>
      <c r="J51" s="40">
        <v>56.84</v>
      </c>
      <c r="K51" s="36"/>
      <c r="L51" s="37"/>
      <c r="M51" s="38"/>
      <c r="O51" s="39" t="s">
        <v>20</v>
      </c>
      <c r="P51" s="40">
        <v>58.844000000000001</v>
      </c>
      <c r="Q51" s="36"/>
      <c r="R51" s="37"/>
      <c r="S51" s="38"/>
      <c r="U51" s="39" t="s">
        <v>20</v>
      </c>
      <c r="V51" s="40">
        <v>64.477999999999994</v>
      </c>
      <c r="W51" s="36"/>
      <c r="X51" s="37"/>
      <c r="Y51" s="38"/>
      <c r="AA51" s="39" t="s">
        <v>20</v>
      </c>
      <c r="AB51" s="40">
        <v>65.236000000000004</v>
      </c>
      <c r="AC51" s="36"/>
      <c r="AD51" s="37"/>
      <c r="AE51" s="38"/>
      <c r="AG51" s="39" t="s">
        <v>20</v>
      </c>
      <c r="AH51" s="40">
        <v>58.982999999999997</v>
      </c>
      <c r="AI51" s="36"/>
      <c r="AJ51" s="37"/>
      <c r="AK51" s="38"/>
      <c r="AM51" s="39" t="s">
        <v>20</v>
      </c>
      <c r="AN51" s="40">
        <v>59.610999999999997</v>
      </c>
      <c r="AO51" s="36"/>
      <c r="AP51" s="37"/>
      <c r="AQ51" s="38"/>
      <c r="AS51" s="39" t="s">
        <v>20</v>
      </c>
      <c r="AT51" s="40">
        <v>61.043999999999997</v>
      </c>
      <c r="AU51" s="36"/>
      <c r="AV51" s="37"/>
      <c r="AW51" s="38"/>
      <c r="AY51" s="39" t="s">
        <v>20</v>
      </c>
      <c r="AZ51" s="40">
        <v>65.236000000000004</v>
      </c>
      <c r="BA51" s="36"/>
      <c r="BB51" s="37"/>
      <c r="BC51" s="38"/>
      <c r="BE51" s="197"/>
    </row>
    <row r="52" spans="2:57" x14ac:dyDescent="0.3">
      <c r="B52" s="41" t="s">
        <v>136</v>
      </c>
      <c r="C52" s="41" t="s">
        <v>21</v>
      </c>
      <c r="D52" s="42"/>
      <c r="E52" s="43">
        <v>100</v>
      </c>
      <c r="F52" s="44">
        <v>0.12640000000000001</v>
      </c>
      <c r="G52" s="45">
        <v>41.102800000000002</v>
      </c>
      <c r="I52" s="41" t="s">
        <v>21</v>
      </c>
      <c r="J52" s="42"/>
      <c r="K52" s="43">
        <v>100</v>
      </c>
      <c r="L52" s="44">
        <v>0.1197</v>
      </c>
      <c r="M52" s="45">
        <v>38.921599999999998</v>
      </c>
      <c r="O52" s="41" t="s">
        <v>21</v>
      </c>
      <c r="P52" s="42"/>
      <c r="Q52" s="43">
        <v>100</v>
      </c>
      <c r="R52" s="44">
        <v>0.1239</v>
      </c>
      <c r="S52" s="45">
        <v>40.2971</v>
      </c>
      <c r="U52" s="41" t="s">
        <v>21</v>
      </c>
      <c r="V52" s="42"/>
      <c r="W52" s="43">
        <v>100</v>
      </c>
      <c r="X52" s="44">
        <v>0.1358</v>
      </c>
      <c r="Y52" s="45">
        <v>44.149900000000002</v>
      </c>
      <c r="AA52" s="41" t="s">
        <v>21</v>
      </c>
      <c r="AB52" s="42"/>
      <c r="AC52" s="43">
        <v>100</v>
      </c>
      <c r="AD52" s="44">
        <v>0.13739999999999999</v>
      </c>
      <c r="AE52" s="45">
        <v>44.668500000000002</v>
      </c>
      <c r="AG52" s="41" t="s">
        <v>21</v>
      </c>
      <c r="AH52" s="42"/>
      <c r="AI52" s="43">
        <v>100</v>
      </c>
      <c r="AJ52" s="44">
        <v>0.1242</v>
      </c>
      <c r="AK52" s="45">
        <v>40.390599999999999</v>
      </c>
      <c r="AM52" s="41" t="s">
        <v>21</v>
      </c>
      <c r="AN52" s="42"/>
      <c r="AO52" s="43">
        <v>100</v>
      </c>
      <c r="AP52" s="44">
        <v>0.1255</v>
      </c>
      <c r="AQ52" s="45">
        <v>40.824599999999997</v>
      </c>
      <c r="AS52" s="41" t="s">
        <v>21</v>
      </c>
      <c r="AT52" s="42"/>
      <c r="AU52" s="43">
        <v>100</v>
      </c>
      <c r="AV52" s="44">
        <v>0.1285</v>
      </c>
      <c r="AW52" s="45">
        <v>41.808199999999999</v>
      </c>
      <c r="AY52" s="41" t="s">
        <v>21</v>
      </c>
      <c r="AZ52" s="42"/>
      <c r="BA52" s="43">
        <v>100</v>
      </c>
      <c r="BB52" s="44">
        <v>0.13739999999999999</v>
      </c>
      <c r="BC52" s="45">
        <v>44.668500000000002</v>
      </c>
      <c r="BE52" s="197"/>
    </row>
    <row r="53" spans="2:57" x14ac:dyDescent="0.3">
      <c r="B53" s="34" t="s">
        <v>137</v>
      </c>
      <c r="C53" s="34" t="s">
        <v>18</v>
      </c>
      <c r="D53" s="35">
        <v>57.512</v>
      </c>
      <c r="E53" s="36"/>
      <c r="F53" s="37"/>
      <c r="G53" s="38"/>
      <c r="I53" s="34" t="s">
        <v>18</v>
      </c>
      <c r="J53" s="35">
        <v>54.460999999999999</v>
      </c>
      <c r="K53" s="36"/>
      <c r="L53" s="37"/>
      <c r="M53" s="38"/>
      <c r="O53" s="34" t="s">
        <v>18</v>
      </c>
      <c r="P53" s="35">
        <v>56.381999999999998</v>
      </c>
      <c r="Q53" s="36"/>
      <c r="R53" s="37"/>
      <c r="S53" s="38"/>
      <c r="U53" s="34" t="s">
        <v>18</v>
      </c>
      <c r="V53" s="35">
        <v>61.78</v>
      </c>
      <c r="W53" s="36"/>
      <c r="X53" s="37"/>
      <c r="Y53" s="38"/>
      <c r="AA53" s="34" t="s">
        <v>18</v>
      </c>
      <c r="AB53" s="35">
        <v>62.506</v>
      </c>
      <c r="AC53" s="36"/>
      <c r="AD53" s="37"/>
      <c r="AE53" s="38"/>
      <c r="AG53" s="34" t="s">
        <v>18</v>
      </c>
      <c r="AH53" s="35">
        <v>56.514000000000003</v>
      </c>
      <c r="AI53" s="36"/>
      <c r="AJ53" s="37"/>
      <c r="AK53" s="38"/>
      <c r="AM53" s="34" t="s">
        <v>18</v>
      </c>
      <c r="AN53" s="35">
        <v>57.116</v>
      </c>
      <c r="AO53" s="36"/>
      <c r="AP53" s="37"/>
      <c r="AQ53" s="38"/>
      <c r="AS53" s="34" t="s">
        <v>18</v>
      </c>
      <c r="AT53" s="35">
        <v>58.488999999999997</v>
      </c>
      <c r="AU53" s="36"/>
      <c r="AV53" s="37"/>
      <c r="AW53" s="38"/>
      <c r="AY53" s="34" t="s">
        <v>18</v>
      </c>
      <c r="AZ53" s="35">
        <v>62.506</v>
      </c>
      <c r="BA53" s="36"/>
      <c r="BB53" s="37"/>
      <c r="BC53" s="38"/>
      <c r="BE53" s="197"/>
    </row>
    <row r="54" spans="2:57" x14ac:dyDescent="0.3">
      <c r="B54" s="39" t="s">
        <v>137</v>
      </c>
      <c r="C54" s="39" t="s">
        <v>20</v>
      </c>
      <c r="D54" s="40">
        <v>74.039000000000001</v>
      </c>
      <c r="E54" s="55"/>
      <c r="F54" s="37"/>
      <c r="G54" s="38"/>
      <c r="I54" s="39" t="s">
        <v>20</v>
      </c>
      <c r="J54" s="40">
        <v>70.111000000000004</v>
      </c>
      <c r="K54" s="36"/>
      <c r="L54" s="37"/>
      <c r="M54" s="38"/>
      <c r="O54" s="39" t="s">
        <v>20</v>
      </c>
      <c r="P54" s="40">
        <v>72.584000000000003</v>
      </c>
      <c r="Q54" s="36"/>
      <c r="R54" s="37"/>
      <c r="S54" s="38"/>
      <c r="U54" s="39" t="s">
        <v>20</v>
      </c>
      <c r="V54" s="40">
        <v>79.533000000000001</v>
      </c>
      <c r="W54" s="36"/>
      <c r="X54" s="37"/>
      <c r="Y54" s="38"/>
      <c r="AA54" s="39" t="s">
        <v>20</v>
      </c>
      <c r="AB54" s="40">
        <v>80.468000000000004</v>
      </c>
      <c r="AC54" s="36"/>
      <c r="AD54" s="37"/>
      <c r="AE54" s="38"/>
      <c r="AG54" s="39" t="s">
        <v>20</v>
      </c>
      <c r="AH54" s="40">
        <v>72.754000000000005</v>
      </c>
      <c r="AI54" s="36"/>
      <c r="AJ54" s="37"/>
      <c r="AK54" s="38"/>
      <c r="AM54" s="39" t="s">
        <v>20</v>
      </c>
      <c r="AN54" s="40">
        <v>73.53</v>
      </c>
      <c r="AO54" s="36"/>
      <c r="AP54" s="37"/>
      <c r="AQ54" s="38"/>
      <c r="AS54" s="39" t="s">
        <v>20</v>
      </c>
      <c r="AT54" s="40">
        <v>75.296999999999997</v>
      </c>
      <c r="AU54" s="36"/>
      <c r="AV54" s="37"/>
      <c r="AW54" s="38"/>
      <c r="AY54" s="39" t="s">
        <v>20</v>
      </c>
      <c r="AZ54" s="40">
        <v>80.468000000000004</v>
      </c>
      <c r="BA54" s="36"/>
      <c r="BB54" s="37"/>
      <c r="BC54" s="38"/>
      <c r="BE54" s="197"/>
    </row>
    <row r="55" spans="2:57" x14ac:dyDescent="0.3">
      <c r="B55" s="41" t="s">
        <v>137</v>
      </c>
      <c r="C55" s="41" t="s">
        <v>21</v>
      </c>
      <c r="D55" s="42"/>
      <c r="E55" s="43">
        <v>100</v>
      </c>
      <c r="F55" s="44">
        <v>0.13270000000000001</v>
      </c>
      <c r="G55" s="45">
        <v>54.188899999999997</v>
      </c>
      <c r="I55" s="41" t="s">
        <v>21</v>
      </c>
      <c r="J55" s="42"/>
      <c r="K55" s="43">
        <v>100</v>
      </c>
      <c r="L55" s="44">
        <v>0.12570000000000001</v>
      </c>
      <c r="M55" s="45">
        <v>51.308399999999999</v>
      </c>
      <c r="O55" s="41" t="s">
        <v>21</v>
      </c>
      <c r="P55" s="42"/>
      <c r="Q55" s="43">
        <v>100</v>
      </c>
      <c r="R55" s="44">
        <v>0.13009999999999999</v>
      </c>
      <c r="S55" s="45">
        <v>53.122500000000002</v>
      </c>
      <c r="U55" s="41" t="s">
        <v>21</v>
      </c>
      <c r="V55" s="42"/>
      <c r="W55" s="43">
        <v>100</v>
      </c>
      <c r="X55" s="44">
        <v>0.14249999999999999</v>
      </c>
      <c r="Y55" s="45">
        <v>58.217399999999998</v>
      </c>
      <c r="AA55" s="41" t="s">
        <v>21</v>
      </c>
      <c r="AB55" s="42"/>
      <c r="AC55" s="43">
        <v>100</v>
      </c>
      <c r="AD55" s="44">
        <v>0.14419999999999999</v>
      </c>
      <c r="AE55" s="45">
        <v>58.898099999999999</v>
      </c>
      <c r="AG55" s="41" t="s">
        <v>21</v>
      </c>
      <c r="AH55" s="42"/>
      <c r="AI55" s="43">
        <v>100</v>
      </c>
      <c r="AJ55" s="44">
        <v>0.13039999999999999</v>
      </c>
      <c r="AK55" s="45">
        <v>53.2483</v>
      </c>
      <c r="AM55" s="41" t="s">
        <v>21</v>
      </c>
      <c r="AN55" s="42"/>
      <c r="AO55" s="43">
        <v>100</v>
      </c>
      <c r="AP55" s="44">
        <v>0.1318</v>
      </c>
      <c r="AQ55" s="45">
        <v>53.8142</v>
      </c>
      <c r="AS55" s="41" t="s">
        <v>21</v>
      </c>
      <c r="AT55" s="42"/>
      <c r="AU55" s="43">
        <v>100</v>
      </c>
      <c r="AV55" s="44">
        <v>0.13500000000000001</v>
      </c>
      <c r="AW55" s="45">
        <v>55.102600000000002</v>
      </c>
      <c r="AY55" s="41" t="s">
        <v>21</v>
      </c>
      <c r="AZ55" s="42"/>
      <c r="BA55" s="43">
        <v>100</v>
      </c>
      <c r="BB55" s="44">
        <v>0.14419999999999999</v>
      </c>
      <c r="BC55" s="45">
        <v>58.898099999999999</v>
      </c>
      <c r="BE55" s="197"/>
    </row>
    <row r="56" spans="2:57" x14ac:dyDescent="0.3">
      <c r="B56" s="47"/>
      <c r="C56" s="47"/>
      <c r="D56" s="48"/>
      <c r="E56" s="49"/>
      <c r="F56" s="50"/>
      <c r="G56" s="50"/>
      <c r="J56" s="51"/>
      <c r="K56" s="52"/>
      <c r="L56" s="53"/>
      <c r="M56" s="53"/>
      <c r="P56" s="51"/>
      <c r="Q56" s="52"/>
      <c r="R56" s="53"/>
      <c r="S56" s="53"/>
      <c r="V56" s="51"/>
      <c r="W56" s="52"/>
      <c r="X56" s="53"/>
      <c r="Y56" s="53"/>
      <c r="AB56" s="51"/>
      <c r="AC56" s="52"/>
      <c r="AD56" s="53"/>
      <c r="AE56" s="53"/>
      <c r="AH56" s="51"/>
      <c r="AI56" s="52"/>
      <c r="AJ56" s="53"/>
      <c r="AK56" s="53"/>
      <c r="AN56" s="51"/>
      <c r="AO56" s="52"/>
      <c r="AP56" s="53"/>
      <c r="AQ56" s="53"/>
      <c r="AT56" s="51"/>
      <c r="AU56" s="52"/>
      <c r="AV56" s="53"/>
      <c r="AW56" s="53"/>
      <c r="AZ56" s="51"/>
      <c r="BA56" s="52"/>
      <c r="BB56" s="53"/>
      <c r="BC56" s="53"/>
    </row>
    <row r="57" spans="2:57" x14ac:dyDescent="0.3">
      <c r="B57" s="212" t="s">
        <v>129</v>
      </c>
      <c r="C57" s="213"/>
      <c r="D57" s="213"/>
      <c r="E57" s="213"/>
      <c r="F57" s="213"/>
      <c r="G57" s="214"/>
      <c r="J57" s="4"/>
      <c r="K57" s="4"/>
      <c r="L57" s="4"/>
      <c r="M57" s="4"/>
      <c r="P57" s="4"/>
      <c r="Q57" s="4"/>
      <c r="R57" s="4"/>
      <c r="S57" s="4"/>
      <c r="V57" s="4"/>
      <c r="W57" s="4"/>
      <c r="X57" s="4"/>
      <c r="Y57" s="4"/>
      <c r="AB57" s="4"/>
      <c r="AC57" s="4"/>
      <c r="AD57" s="4"/>
      <c r="AE57" s="4"/>
      <c r="AH57" s="4"/>
      <c r="AI57" s="4"/>
      <c r="AJ57" s="4"/>
      <c r="AK57" s="4"/>
      <c r="AN57" s="4"/>
      <c r="AO57" s="4"/>
      <c r="AP57" s="4"/>
      <c r="AQ57" s="4"/>
      <c r="AT57" s="4"/>
      <c r="AU57" s="4"/>
      <c r="AV57" s="4"/>
      <c r="AW57" s="4"/>
      <c r="AZ57" s="4"/>
      <c r="BA57" s="4"/>
      <c r="BB57" s="4"/>
      <c r="BC57" s="4"/>
    </row>
    <row r="58" spans="2:57" x14ac:dyDescent="0.3">
      <c r="B58" s="54" t="s">
        <v>130</v>
      </c>
      <c r="C58" s="54" t="s">
        <v>18</v>
      </c>
      <c r="D58" s="35">
        <v>106</v>
      </c>
      <c r="E58" s="66"/>
      <c r="F58" s="67"/>
      <c r="G58" s="68"/>
      <c r="I58" s="54" t="s">
        <v>18</v>
      </c>
      <c r="J58" s="35">
        <v>100.377</v>
      </c>
      <c r="K58" s="66"/>
      <c r="L58" s="67"/>
      <c r="M58" s="68"/>
      <c r="O58" s="54" t="s">
        <v>18</v>
      </c>
      <c r="P58" s="35">
        <v>103.916</v>
      </c>
      <c r="Q58" s="66"/>
      <c r="R58" s="67"/>
      <c r="S58" s="68"/>
      <c r="U58" s="54" t="s">
        <v>18</v>
      </c>
      <c r="V58" s="35">
        <v>113.866</v>
      </c>
      <c r="W58" s="66"/>
      <c r="X58" s="67"/>
      <c r="Y58" s="68"/>
      <c r="AA58" s="54" t="s">
        <v>18</v>
      </c>
      <c r="AB58" s="35">
        <v>115.205</v>
      </c>
      <c r="AC58" s="66"/>
      <c r="AD58" s="67"/>
      <c r="AE58" s="68"/>
      <c r="AG58" s="54" t="s">
        <v>18</v>
      </c>
      <c r="AH58" s="35">
        <v>104.161</v>
      </c>
      <c r="AI58" s="66"/>
      <c r="AJ58" s="67"/>
      <c r="AK58" s="68"/>
      <c r="AM58" s="54" t="s">
        <v>18</v>
      </c>
      <c r="AN58" s="35">
        <v>105.271</v>
      </c>
      <c r="AO58" s="66"/>
      <c r="AP58" s="67"/>
      <c r="AQ58" s="68"/>
      <c r="AS58" s="54" t="s">
        <v>18</v>
      </c>
      <c r="AT58" s="35">
        <v>107.801</v>
      </c>
      <c r="AU58" s="66"/>
      <c r="AV58" s="67"/>
      <c r="AW58" s="68"/>
      <c r="AY58" s="54" t="s">
        <v>18</v>
      </c>
      <c r="AZ58" s="35">
        <v>115.205</v>
      </c>
      <c r="BA58" s="66"/>
      <c r="BB58" s="67"/>
      <c r="BC58" s="68"/>
      <c r="BE58" s="197"/>
    </row>
    <row r="59" spans="2:57" x14ac:dyDescent="0.3">
      <c r="B59" s="69" t="s">
        <v>130</v>
      </c>
      <c r="C59" s="69" t="s">
        <v>20</v>
      </c>
      <c r="D59" s="40">
        <v>106</v>
      </c>
      <c r="E59" s="70"/>
      <c r="F59" s="71"/>
      <c r="G59" s="72"/>
      <c r="I59" s="69" t="s">
        <v>20</v>
      </c>
      <c r="J59" s="40">
        <v>100.377</v>
      </c>
      <c r="K59" s="70"/>
      <c r="L59" s="71"/>
      <c r="M59" s="72"/>
      <c r="O59" s="69" t="s">
        <v>20</v>
      </c>
      <c r="P59" s="40">
        <v>103.916</v>
      </c>
      <c r="Q59" s="70"/>
      <c r="R59" s="71"/>
      <c r="S59" s="72"/>
      <c r="U59" s="69" t="s">
        <v>20</v>
      </c>
      <c r="V59" s="40">
        <v>113.866</v>
      </c>
      <c r="W59" s="70"/>
      <c r="X59" s="71"/>
      <c r="Y59" s="72"/>
      <c r="AA59" s="69" t="s">
        <v>20</v>
      </c>
      <c r="AB59" s="40">
        <v>115.205</v>
      </c>
      <c r="AC59" s="70"/>
      <c r="AD59" s="71"/>
      <c r="AE59" s="72"/>
      <c r="AG59" s="69" t="s">
        <v>20</v>
      </c>
      <c r="AH59" s="40">
        <v>104.161</v>
      </c>
      <c r="AI59" s="70"/>
      <c r="AJ59" s="71"/>
      <c r="AK59" s="72"/>
      <c r="AM59" s="69" t="s">
        <v>20</v>
      </c>
      <c r="AN59" s="40">
        <v>105.271</v>
      </c>
      <c r="AO59" s="70"/>
      <c r="AP59" s="71"/>
      <c r="AQ59" s="72"/>
      <c r="AS59" s="69" t="s">
        <v>20</v>
      </c>
      <c r="AT59" s="40">
        <v>107.801</v>
      </c>
      <c r="AU59" s="70"/>
      <c r="AV59" s="71"/>
      <c r="AW59" s="72"/>
      <c r="AY59" s="69" t="s">
        <v>20</v>
      </c>
      <c r="AZ59" s="40">
        <v>115.205</v>
      </c>
      <c r="BA59" s="70"/>
      <c r="BB59" s="71"/>
      <c r="BC59" s="72"/>
      <c r="BE59" s="197"/>
    </row>
    <row r="60" spans="2:57" x14ac:dyDescent="0.3">
      <c r="B60" s="69" t="s">
        <v>130</v>
      </c>
      <c r="C60" s="69" t="s">
        <v>30</v>
      </c>
      <c r="D60" s="40">
        <v>106</v>
      </c>
      <c r="E60" s="70"/>
      <c r="F60" s="71"/>
      <c r="G60" s="72"/>
      <c r="I60" s="69" t="s">
        <v>30</v>
      </c>
      <c r="J60" s="40">
        <v>100.377</v>
      </c>
      <c r="K60" s="70"/>
      <c r="L60" s="71"/>
      <c r="M60" s="72"/>
      <c r="O60" s="69" t="s">
        <v>30</v>
      </c>
      <c r="P60" s="40">
        <v>103.916</v>
      </c>
      <c r="Q60" s="70"/>
      <c r="R60" s="71"/>
      <c r="S60" s="72"/>
      <c r="U60" s="69" t="s">
        <v>30</v>
      </c>
      <c r="V60" s="40">
        <v>113.866</v>
      </c>
      <c r="W60" s="70"/>
      <c r="X60" s="71"/>
      <c r="Y60" s="72"/>
      <c r="AA60" s="69" t="s">
        <v>30</v>
      </c>
      <c r="AB60" s="40">
        <v>115.205</v>
      </c>
      <c r="AC60" s="70"/>
      <c r="AD60" s="71"/>
      <c r="AE60" s="72"/>
      <c r="AG60" s="69" t="s">
        <v>30</v>
      </c>
      <c r="AH60" s="40">
        <v>104.161</v>
      </c>
      <c r="AI60" s="70"/>
      <c r="AJ60" s="71"/>
      <c r="AK60" s="72"/>
      <c r="AM60" s="69" t="s">
        <v>30</v>
      </c>
      <c r="AN60" s="40">
        <v>105.271</v>
      </c>
      <c r="AO60" s="70"/>
      <c r="AP60" s="71"/>
      <c r="AQ60" s="72"/>
      <c r="AS60" s="69" t="s">
        <v>30</v>
      </c>
      <c r="AT60" s="40">
        <v>107.801</v>
      </c>
      <c r="AU60" s="70"/>
      <c r="AV60" s="71"/>
      <c r="AW60" s="72"/>
      <c r="AY60" s="69" t="s">
        <v>30</v>
      </c>
      <c r="AZ60" s="40">
        <v>115.205</v>
      </c>
      <c r="BA60" s="70"/>
      <c r="BB60" s="71"/>
      <c r="BC60" s="72"/>
      <c r="BE60" s="197"/>
    </row>
    <row r="61" spans="2:57" x14ac:dyDescent="0.3">
      <c r="B61" s="73" t="s">
        <v>130</v>
      </c>
      <c r="C61" s="73" t="s">
        <v>31</v>
      </c>
      <c r="D61" s="42">
        <v>106</v>
      </c>
      <c r="E61" s="74"/>
      <c r="F61" s="75"/>
      <c r="G61" s="76"/>
      <c r="I61" s="73" t="s">
        <v>31</v>
      </c>
      <c r="J61" s="42">
        <v>100.377</v>
      </c>
      <c r="K61" s="74"/>
      <c r="L61" s="75"/>
      <c r="M61" s="76"/>
      <c r="O61" s="73" t="s">
        <v>31</v>
      </c>
      <c r="P61" s="42">
        <v>103.916</v>
      </c>
      <c r="Q61" s="74"/>
      <c r="R61" s="75"/>
      <c r="S61" s="76"/>
      <c r="U61" s="73" t="s">
        <v>31</v>
      </c>
      <c r="V61" s="42">
        <v>113.866</v>
      </c>
      <c r="W61" s="74"/>
      <c r="X61" s="75"/>
      <c r="Y61" s="76"/>
      <c r="AA61" s="73" t="s">
        <v>31</v>
      </c>
      <c r="AB61" s="42">
        <v>115.205</v>
      </c>
      <c r="AC61" s="74"/>
      <c r="AD61" s="75"/>
      <c r="AE61" s="76"/>
      <c r="AG61" s="73" t="s">
        <v>31</v>
      </c>
      <c r="AH61" s="42">
        <v>104.161</v>
      </c>
      <c r="AI61" s="74"/>
      <c r="AJ61" s="75"/>
      <c r="AK61" s="76"/>
      <c r="AM61" s="73" t="s">
        <v>31</v>
      </c>
      <c r="AN61" s="42">
        <v>105.271</v>
      </c>
      <c r="AO61" s="74"/>
      <c r="AP61" s="75"/>
      <c r="AQ61" s="76"/>
      <c r="AS61" s="73" t="s">
        <v>31</v>
      </c>
      <c r="AT61" s="42">
        <v>107.801</v>
      </c>
      <c r="AU61" s="74"/>
      <c r="AV61" s="75"/>
      <c r="AW61" s="76"/>
      <c r="AY61" s="73" t="s">
        <v>31</v>
      </c>
      <c r="AZ61" s="42">
        <v>115.205</v>
      </c>
      <c r="BA61" s="74"/>
      <c r="BB61" s="75"/>
      <c r="BC61" s="76"/>
      <c r="BE61" s="197"/>
    </row>
    <row r="62" spans="2:57" x14ac:dyDescent="0.3">
      <c r="B62" s="54" t="s">
        <v>131</v>
      </c>
      <c r="C62" s="54" t="s">
        <v>18</v>
      </c>
      <c r="D62" s="35">
        <v>105</v>
      </c>
      <c r="E62" s="70"/>
      <c r="F62" s="71"/>
      <c r="G62" s="72"/>
      <c r="I62" s="54" t="s">
        <v>18</v>
      </c>
      <c r="J62" s="35">
        <v>99.43</v>
      </c>
      <c r="K62" s="70"/>
      <c r="L62" s="71"/>
      <c r="M62" s="72"/>
      <c r="O62" s="54" t="s">
        <v>18</v>
      </c>
      <c r="P62" s="35">
        <v>102.93600000000001</v>
      </c>
      <c r="Q62" s="70"/>
      <c r="R62" s="71"/>
      <c r="S62" s="72"/>
      <c r="U62" s="54" t="s">
        <v>18</v>
      </c>
      <c r="V62" s="35">
        <v>112.792</v>
      </c>
      <c r="W62" s="70"/>
      <c r="X62" s="71"/>
      <c r="Y62" s="72"/>
      <c r="AA62" s="54" t="s">
        <v>18</v>
      </c>
      <c r="AB62" s="35">
        <v>114.11799999999999</v>
      </c>
      <c r="AC62" s="70"/>
      <c r="AD62" s="71"/>
      <c r="AE62" s="72"/>
      <c r="AG62" s="54" t="s">
        <v>18</v>
      </c>
      <c r="AH62" s="35">
        <v>103.178</v>
      </c>
      <c r="AI62" s="70"/>
      <c r="AJ62" s="71"/>
      <c r="AK62" s="72"/>
      <c r="AM62" s="54" t="s">
        <v>18</v>
      </c>
      <c r="AN62" s="35">
        <v>104.27800000000001</v>
      </c>
      <c r="AO62" s="70"/>
      <c r="AP62" s="71"/>
      <c r="AQ62" s="72"/>
      <c r="AS62" s="54" t="s">
        <v>18</v>
      </c>
      <c r="AT62" s="35">
        <v>106.78400000000001</v>
      </c>
      <c r="AU62" s="70"/>
      <c r="AV62" s="71"/>
      <c r="AW62" s="72"/>
      <c r="AY62" s="54" t="s">
        <v>18</v>
      </c>
      <c r="AZ62" s="35">
        <v>114.11799999999999</v>
      </c>
      <c r="BA62" s="70"/>
      <c r="BB62" s="71"/>
      <c r="BC62" s="72"/>
      <c r="BE62" s="197"/>
    </row>
    <row r="63" spans="2:57" x14ac:dyDescent="0.3">
      <c r="B63" s="69" t="s">
        <v>131</v>
      </c>
      <c r="C63" s="69" t="s">
        <v>20</v>
      </c>
      <c r="D63" s="40">
        <v>105</v>
      </c>
      <c r="E63" s="70"/>
      <c r="F63" s="71"/>
      <c r="G63" s="72"/>
      <c r="I63" s="69" t="s">
        <v>20</v>
      </c>
      <c r="J63" s="40">
        <v>99.43</v>
      </c>
      <c r="K63" s="70"/>
      <c r="L63" s="71"/>
      <c r="M63" s="72"/>
      <c r="O63" s="69" t="s">
        <v>20</v>
      </c>
      <c r="P63" s="40">
        <v>102.93600000000001</v>
      </c>
      <c r="Q63" s="70"/>
      <c r="R63" s="71"/>
      <c r="S63" s="72"/>
      <c r="U63" s="69" t="s">
        <v>20</v>
      </c>
      <c r="V63" s="40">
        <v>112.792</v>
      </c>
      <c r="W63" s="70"/>
      <c r="X63" s="71"/>
      <c r="Y63" s="72"/>
      <c r="AA63" s="69" t="s">
        <v>20</v>
      </c>
      <c r="AB63" s="40">
        <v>114.11799999999999</v>
      </c>
      <c r="AC63" s="70"/>
      <c r="AD63" s="71"/>
      <c r="AE63" s="72"/>
      <c r="AG63" s="69" t="s">
        <v>20</v>
      </c>
      <c r="AH63" s="40">
        <v>103.178</v>
      </c>
      <c r="AI63" s="70"/>
      <c r="AJ63" s="71"/>
      <c r="AK63" s="72"/>
      <c r="AM63" s="69" t="s">
        <v>20</v>
      </c>
      <c r="AN63" s="40">
        <v>104.27800000000001</v>
      </c>
      <c r="AO63" s="70"/>
      <c r="AP63" s="71"/>
      <c r="AQ63" s="72"/>
      <c r="AS63" s="69" t="s">
        <v>20</v>
      </c>
      <c r="AT63" s="40">
        <v>106.78400000000001</v>
      </c>
      <c r="AU63" s="70"/>
      <c r="AV63" s="71"/>
      <c r="AW63" s="72"/>
      <c r="AY63" s="69" t="s">
        <v>20</v>
      </c>
      <c r="AZ63" s="40">
        <v>114.11799999999999</v>
      </c>
      <c r="BA63" s="70"/>
      <c r="BB63" s="71"/>
      <c r="BC63" s="72"/>
      <c r="BE63" s="197"/>
    </row>
    <row r="64" spans="2:57" x14ac:dyDescent="0.3">
      <c r="B64" s="69" t="s">
        <v>131</v>
      </c>
      <c r="C64" s="69" t="s">
        <v>30</v>
      </c>
      <c r="D64" s="40">
        <v>105</v>
      </c>
      <c r="E64" s="70"/>
      <c r="F64" s="71"/>
      <c r="G64" s="72"/>
      <c r="I64" s="69" t="s">
        <v>30</v>
      </c>
      <c r="J64" s="40">
        <v>99.43</v>
      </c>
      <c r="K64" s="70"/>
      <c r="L64" s="71"/>
      <c r="M64" s="72"/>
      <c r="O64" s="69" t="s">
        <v>30</v>
      </c>
      <c r="P64" s="40">
        <v>102.93600000000001</v>
      </c>
      <c r="Q64" s="70"/>
      <c r="R64" s="71"/>
      <c r="S64" s="72"/>
      <c r="U64" s="69" t="s">
        <v>30</v>
      </c>
      <c r="V64" s="40">
        <v>112.792</v>
      </c>
      <c r="W64" s="70"/>
      <c r="X64" s="71"/>
      <c r="Y64" s="72"/>
      <c r="AA64" s="69" t="s">
        <v>30</v>
      </c>
      <c r="AB64" s="40">
        <v>114.11799999999999</v>
      </c>
      <c r="AC64" s="70"/>
      <c r="AD64" s="71"/>
      <c r="AE64" s="72"/>
      <c r="AG64" s="69" t="s">
        <v>30</v>
      </c>
      <c r="AH64" s="40">
        <v>103.178</v>
      </c>
      <c r="AI64" s="70"/>
      <c r="AJ64" s="71"/>
      <c r="AK64" s="72"/>
      <c r="AM64" s="69" t="s">
        <v>30</v>
      </c>
      <c r="AN64" s="40">
        <v>104.27800000000001</v>
      </c>
      <c r="AO64" s="70"/>
      <c r="AP64" s="71"/>
      <c r="AQ64" s="72"/>
      <c r="AS64" s="69" t="s">
        <v>30</v>
      </c>
      <c r="AT64" s="40">
        <v>106.78400000000001</v>
      </c>
      <c r="AU64" s="70"/>
      <c r="AV64" s="71"/>
      <c r="AW64" s="72"/>
      <c r="AY64" s="69" t="s">
        <v>30</v>
      </c>
      <c r="AZ64" s="40">
        <v>114.11799999999999</v>
      </c>
      <c r="BA64" s="70"/>
      <c r="BB64" s="71"/>
      <c r="BC64" s="72"/>
      <c r="BE64" s="197"/>
    </row>
    <row r="65" spans="2:57" x14ac:dyDescent="0.3">
      <c r="B65" s="73" t="s">
        <v>131</v>
      </c>
      <c r="C65" s="73" t="s">
        <v>31</v>
      </c>
      <c r="D65" s="42">
        <v>105</v>
      </c>
      <c r="E65" s="74"/>
      <c r="F65" s="75"/>
      <c r="G65" s="76"/>
      <c r="I65" s="73" t="s">
        <v>31</v>
      </c>
      <c r="J65" s="42">
        <v>99.43</v>
      </c>
      <c r="K65" s="74"/>
      <c r="L65" s="75"/>
      <c r="M65" s="76"/>
      <c r="O65" s="73" t="s">
        <v>31</v>
      </c>
      <c r="P65" s="42">
        <v>102.93600000000001</v>
      </c>
      <c r="Q65" s="74"/>
      <c r="R65" s="75"/>
      <c r="S65" s="76"/>
      <c r="U65" s="73" t="s">
        <v>31</v>
      </c>
      <c r="V65" s="42">
        <v>112.792</v>
      </c>
      <c r="W65" s="74"/>
      <c r="X65" s="75"/>
      <c r="Y65" s="76"/>
      <c r="AA65" s="73" t="s">
        <v>31</v>
      </c>
      <c r="AB65" s="42">
        <v>114.11799999999999</v>
      </c>
      <c r="AC65" s="74"/>
      <c r="AD65" s="75"/>
      <c r="AE65" s="76"/>
      <c r="AG65" s="73" t="s">
        <v>31</v>
      </c>
      <c r="AH65" s="42">
        <v>103.178</v>
      </c>
      <c r="AI65" s="74"/>
      <c r="AJ65" s="75"/>
      <c r="AK65" s="76"/>
      <c r="AM65" s="73" t="s">
        <v>31</v>
      </c>
      <c r="AN65" s="42">
        <v>104.27800000000001</v>
      </c>
      <c r="AO65" s="74"/>
      <c r="AP65" s="75"/>
      <c r="AQ65" s="76"/>
      <c r="AS65" s="73" t="s">
        <v>31</v>
      </c>
      <c r="AT65" s="42">
        <v>106.78400000000001</v>
      </c>
      <c r="AU65" s="74"/>
      <c r="AV65" s="75"/>
      <c r="AW65" s="76"/>
      <c r="AY65" s="73" t="s">
        <v>31</v>
      </c>
      <c r="AZ65" s="42">
        <v>114.11799999999999</v>
      </c>
      <c r="BA65" s="74"/>
      <c r="BB65" s="75"/>
      <c r="BC65" s="76"/>
      <c r="BE65" s="197"/>
    </row>
    <row r="66" spans="2:57" x14ac:dyDescent="0.3">
      <c r="B66" s="199"/>
      <c r="C66" s="199"/>
      <c r="D66" s="200"/>
      <c r="E66" s="201"/>
      <c r="F66" s="202"/>
      <c r="G66" s="202"/>
      <c r="H66" s="203"/>
      <c r="I66" s="199"/>
      <c r="J66" s="200"/>
      <c r="K66" s="201"/>
      <c r="L66" s="202"/>
      <c r="M66" s="202"/>
      <c r="N66" s="204"/>
      <c r="O66" s="199"/>
      <c r="P66" s="200"/>
      <c r="Q66" s="201"/>
      <c r="R66" s="202"/>
      <c r="S66" s="202"/>
      <c r="T66" s="203"/>
      <c r="U66" s="199"/>
      <c r="V66" s="200"/>
      <c r="W66" s="201"/>
      <c r="X66" s="202"/>
      <c r="Y66" s="202"/>
      <c r="Z66" s="203"/>
      <c r="AA66" s="199"/>
      <c r="AB66" s="200"/>
      <c r="AC66" s="201"/>
      <c r="AD66" s="202"/>
      <c r="AE66" s="202"/>
      <c r="AF66" s="203"/>
      <c r="AG66" s="199"/>
      <c r="AH66" s="200"/>
      <c r="AI66" s="201"/>
      <c r="AJ66" s="202"/>
      <c r="AK66" s="202"/>
      <c r="AL66" s="204"/>
      <c r="AM66" s="199"/>
      <c r="AN66" s="200"/>
      <c r="AO66" s="201"/>
      <c r="AP66" s="202"/>
      <c r="AQ66" s="202"/>
      <c r="AR66" s="203"/>
      <c r="AS66" s="199"/>
      <c r="AT66" s="200"/>
      <c r="AU66" s="201"/>
      <c r="AV66" s="202"/>
      <c r="AW66" s="202"/>
      <c r="AX66" s="203"/>
      <c r="AY66" s="199"/>
      <c r="AZ66" s="200"/>
      <c r="BA66" s="201"/>
      <c r="BB66" s="202"/>
      <c r="BC66" s="202"/>
      <c r="BE66" s="197"/>
    </row>
    <row r="67" spans="2:57" x14ac:dyDescent="0.3">
      <c r="B67" s="199"/>
      <c r="C67" s="199"/>
      <c r="D67" s="200"/>
      <c r="E67" s="201"/>
      <c r="F67" s="202"/>
      <c r="G67" s="202"/>
      <c r="H67" s="203"/>
      <c r="I67" s="199"/>
      <c r="J67" s="200"/>
      <c r="K67" s="201"/>
      <c r="L67" s="202"/>
      <c r="M67" s="202"/>
      <c r="N67" s="204"/>
      <c r="O67" s="199"/>
      <c r="P67" s="200"/>
      <c r="Q67" s="201"/>
      <c r="R67" s="202"/>
      <c r="S67" s="202"/>
      <c r="T67" s="203"/>
      <c r="U67" s="199"/>
      <c r="V67" s="200"/>
      <c r="W67" s="201"/>
      <c r="X67" s="202"/>
      <c r="Y67" s="202"/>
      <c r="Z67" s="203"/>
      <c r="AA67" s="199"/>
      <c r="AB67" s="200"/>
      <c r="AC67" s="201"/>
      <c r="AD67" s="202"/>
      <c r="AE67" s="202"/>
      <c r="AF67" s="203"/>
      <c r="AG67" s="199"/>
      <c r="AH67" s="200"/>
      <c r="AI67" s="201"/>
      <c r="AJ67" s="202"/>
      <c r="AK67" s="202"/>
      <c r="AL67" s="204"/>
      <c r="AM67" s="199"/>
      <c r="AN67" s="200"/>
      <c r="AO67" s="201"/>
      <c r="AP67" s="202"/>
      <c r="AQ67" s="202"/>
      <c r="AR67" s="203"/>
      <c r="AS67" s="199"/>
      <c r="AT67" s="200"/>
      <c r="AU67" s="201"/>
      <c r="AV67" s="202"/>
      <c r="AW67" s="202"/>
      <c r="AX67" s="203"/>
      <c r="AY67" s="199"/>
      <c r="AZ67" s="200"/>
      <c r="BA67" s="201"/>
      <c r="BB67" s="202"/>
      <c r="BC67" s="202"/>
      <c r="BE67" s="197"/>
    </row>
    <row r="68" spans="2:57" x14ac:dyDescent="0.3">
      <c r="B68" s="226" t="s">
        <v>133</v>
      </c>
      <c r="C68" s="227"/>
      <c r="D68" s="227"/>
      <c r="E68" s="227"/>
      <c r="F68" s="227"/>
      <c r="G68" s="228"/>
      <c r="H68" s="203"/>
      <c r="I68" s="203"/>
      <c r="J68" s="205"/>
      <c r="K68" s="205"/>
      <c r="L68" s="206"/>
      <c r="M68" s="206"/>
      <c r="N68" s="204"/>
      <c r="O68" s="203"/>
      <c r="P68" s="205"/>
      <c r="Q68" s="205"/>
      <c r="R68" s="206"/>
      <c r="S68" s="206"/>
      <c r="T68" s="203"/>
      <c r="U68" s="203"/>
      <c r="V68" s="205"/>
      <c r="W68" s="205"/>
      <c r="X68" s="206"/>
      <c r="Y68" s="206"/>
      <c r="Z68" s="203"/>
      <c r="AA68" s="203"/>
      <c r="AB68" s="205"/>
      <c r="AC68" s="205"/>
      <c r="AD68" s="206"/>
      <c r="AE68" s="206"/>
      <c r="AF68" s="203"/>
      <c r="AG68" s="203"/>
      <c r="AH68" s="205"/>
      <c r="AI68" s="205"/>
      <c r="AJ68" s="206"/>
      <c r="AK68" s="206"/>
      <c r="AL68" s="204"/>
      <c r="AM68" s="203"/>
      <c r="AN68" s="205"/>
      <c r="AO68" s="205"/>
      <c r="AP68" s="206"/>
      <c r="AQ68" s="206"/>
      <c r="AR68" s="203"/>
      <c r="AS68" s="203"/>
      <c r="AT68" s="205"/>
      <c r="AU68" s="205"/>
      <c r="AV68" s="206"/>
      <c r="AW68" s="206"/>
      <c r="AX68" s="203"/>
      <c r="AY68" s="203"/>
      <c r="AZ68" s="205"/>
      <c r="BA68" s="205"/>
      <c r="BB68" s="206"/>
      <c r="BC68" s="206"/>
    </row>
    <row r="69" spans="2:57" s="7" customFormat="1" x14ac:dyDescent="0.3">
      <c r="B69" s="25" t="s">
        <v>134</v>
      </c>
      <c r="C69" s="25" t="s">
        <v>18</v>
      </c>
      <c r="D69" s="26">
        <v>139.04999999999998</v>
      </c>
      <c r="E69" s="33"/>
      <c r="F69" s="28"/>
      <c r="G69" s="29"/>
      <c r="I69" s="25" t="s">
        <v>18</v>
      </c>
      <c r="J69" s="26">
        <v>132.001</v>
      </c>
      <c r="K69" s="30"/>
      <c r="L69" s="31"/>
      <c r="M69" s="32"/>
      <c r="N69"/>
      <c r="O69" s="25" t="s">
        <v>18</v>
      </c>
      <c r="P69" s="26">
        <v>137.54599999999999</v>
      </c>
      <c r="Q69" s="30"/>
      <c r="R69" s="31"/>
      <c r="S69" s="32"/>
      <c r="U69" s="25" t="s">
        <v>18</v>
      </c>
      <c r="V69" s="26">
        <v>149.471</v>
      </c>
      <c r="W69" s="30"/>
      <c r="X69" s="31"/>
      <c r="Y69" s="32"/>
      <c r="AA69" s="25" t="s">
        <v>18</v>
      </c>
      <c r="AB69" s="26">
        <v>148.25800000000001</v>
      </c>
      <c r="AC69" s="30"/>
      <c r="AD69" s="31"/>
      <c r="AE69" s="32"/>
      <c r="AG69" s="25" t="s">
        <v>18</v>
      </c>
      <c r="AH69" s="26">
        <v>137.24799999999999</v>
      </c>
      <c r="AI69" s="30"/>
      <c r="AJ69" s="31"/>
      <c r="AK69" s="32"/>
      <c r="AL69"/>
      <c r="AM69" s="25" t="s">
        <v>18</v>
      </c>
      <c r="AN69" s="26">
        <v>138.66399999999999</v>
      </c>
      <c r="AO69" s="30"/>
      <c r="AP69" s="31"/>
      <c r="AQ69" s="32"/>
      <c r="AS69" s="25" t="s">
        <v>18</v>
      </c>
      <c r="AT69" s="26">
        <v>141.934</v>
      </c>
      <c r="AU69" s="30"/>
      <c r="AV69" s="31"/>
      <c r="AW69" s="32"/>
      <c r="AY69" s="25" t="s">
        <v>18</v>
      </c>
      <c r="AZ69" s="26">
        <v>148.25800000000001</v>
      </c>
      <c r="BA69" s="30"/>
      <c r="BB69" s="31"/>
      <c r="BC69" s="32"/>
      <c r="BE69" s="198"/>
    </row>
    <row r="70" spans="2:57" x14ac:dyDescent="0.3">
      <c r="B70" s="34" t="s">
        <v>135</v>
      </c>
      <c r="C70" s="34" t="s">
        <v>18</v>
      </c>
      <c r="D70" s="35">
        <v>144.25299999999999</v>
      </c>
      <c r="E70" s="36"/>
      <c r="F70" s="37"/>
      <c r="G70" s="38"/>
      <c r="I70" s="34" t="s">
        <v>18</v>
      </c>
      <c r="J70" s="35">
        <v>136.495</v>
      </c>
      <c r="K70" s="36"/>
      <c r="L70" s="37"/>
      <c r="M70" s="38"/>
      <c r="O70" s="34" t="s">
        <v>18</v>
      </c>
      <c r="P70" s="35">
        <v>141.37799999999999</v>
      </c>
      <c r="Q70" s="36"/>
      <c r="R70" s="37"/>
      <c r="S70" s="38"/>
      <c r="U70" s="34" t="s">
        <v>18</v>
      </c>
      <c r="V70" s="35">
        <v>155.10599999999999</v>
      </c>
      <c r="W70" s="36"/>
      <c r="X70" s="37"/>
      <c r="Y70" s="38"/>
      <c r="AA70" s="34" t="s">
        <v>18</v>
      </c>
      <c r="AB70" s="35">
        <v>156.953</v>
      </c>
      <c r="AC70" s="36"/>
      <c r="AD70" s="37"/>
      <c r="AE70" s="38"/>
      <c r="AG70" s="34" t="s">
        <v>18</v>
      </c>
      <c r="AH70" s="35">
        <v>141.715</v>
      </c>
      <c r="AI70" s="36"/>
      <c r="AJ70" s="37"/>
      <c r="AK70" s="38"/>
      <c r="AM70" s="34" t="s">
        <v>18</v>
      </c>
      <c r="AN70" s="35">
        <v>143.24700000000001</v>
      </c>
      <c r="AO70" s="36"/>
      <c r="AP70" s="37"/>
      <c r="AQ70" s="38"/>
      <c r="AS70" s="34" t="s">
        <v>18</v>
      </c>
      <c r="AT70" s="35">
        <v>146.738</v>
      </c>
      <c r="AU70" s="36"/>
      <c r="AV70" s="37"/>
      <c r="AW70" s="38"/>
      <c r="AY70" s="34" t="s">
        <v>18</v>
      </c>
      <c r="AZ70" s="35">
        <v>156.953</v>
      </c>
      <c r="BA70" s="36"/>
      <c r="BB70" s="37"/>
      <c r="BC70" s="38"/>
      <c r="BE70" s="197"/>
    </row>
    <row r="71" spans="2:57" x14ac:dyDescent="0.3">
      <c r="B71" s="39" t="s">
        <v>135</v>
      </c>
      <c r="C71" s="39" t="s">
        <v>20</v>
      </c>
      <c r="D71" s="40">
        <v>165.21</v>
      </c>
      <c r="E71" s="36"/>
      <c r="F71" s="37"/>
      <c r="G71" s="38"/>
      <c r="I71" s="39" t="s">
        <v>20</v>
      </c>
      <c r="J71" s="40">
        <v>156.34</v>
      </c>
      <c r="K71" s="36"/>
      <c r="L71" s="37"/>
      <c r="M71" s="38"/>
      <c r="O71" s="39" t="s">
        <v>20</v>
      </c>
      <c r="P71" s="40">
        <v>161.923</v>
      </c>
      <c r="Q71" s="36"/>
      <c r="R71" s="37"/>
      <c r="S71" s="38"/>
      <c r="U71" s="39" t="s">
        <v>20</v>
      </c>
      <c r="V71" s="40">
        <v>177.61799999999999</v>
      </c>
      <c r="W71" s="36"/>
      <c r="X71" s="37"/>
      <c r="Y71" s="38"/>
      <c r="AA71" s="39" t="s">
        <v>20</v>
      </c>
      <c r="AB71" s="40">
        <v>179.73</v>
      </c>
      <c r="AC71" s="36"/>
      <c r="AD71" s="37"/>
      <c r="AE71" s="38"/>
      <c r="AG71" s="39" t="s">
        <v>20</v>
      </c>
      <c r="AH71" s="40">
        <v>162.309</v>
      </c>
      <c r="AI71" s="36"/>
      <c r="AJ71" s="37"/>
      <c r="AK71" s="38"/>
      <c r="AM71" s="39" t="s">
        <v>20</v>
      </c>
      <c r="AN71" s="40">
        <v>164.06</v>
      </c>
      <c r="AO71" s="36"/>
      <c r="AP71" s="37"/>
      <c r="AQ71" s="38"/>
      <c r="AS71" s="39" t="s">
        <v>20</v>
      </c>
      <c r="AT71" s="40">
        <v>168.05099999999999</v>
      </c>
      <c r="AU71" s="36"/>
      <c r="AV71" s="37"/>
      <c r="AW71" s="38"/>
      <c r="AY71" s="39" t="s">
        <v>20</v>
      </c>
      <c r="AZ71" s="40">
        <v>179.73</v>
      </c>
      <c r="BA71" s="36"/>
      <c r="BB71" s="37"/>
      <c r="BC71" s="38"/>
      <c r="BE71" s="197"/>
    </row>
    <row r="72" spans="2:57" x14ac:dyDescent="0.3">
      <c r="B72" s="41" t="s">
        <v>135</v>
      </c>
      <c r="C72" s="41" t="s">
        <v>21</v>
      </c>
      <c r="D72" s="42"/>
      <c r="E72" s="43">
        <v>100</v>
      </c>
      <c r="F72" s="44">
        <v>5.6599999999999998E-2</v>
      </c>
      <c r="G72" s="45">
        <v>156.92310000000001</v>
      </c>
      <c r="I72" s="41" t="s">
        <v>21</v>
      </c>
      <c r="J72" s="42"/>
      <c r="K72" s="43">
        <v>100</v>
      </c>
      <c r="L72" s="44">
        <v>5.3600000000000002E-2</v>
      </c>
      <c r="M72" s="45">
        <v>148.4924</v>
      </c>
      <c r="O72" s="41" t="s">
        <v>21</v>
      </c>
      <c r="P72" s="42"/>
      <c r="Q72" s="43">
        <v>100</v>
      </c>
      <c r="R72" s="44">
        <v>5.5500000000000001E-2</v>
      </c>
      <c r="S72" s="45">
        <v>153.79730000000001</v>
      </c>
      <c r="U72" s="41" t="s">
        <v>21</v>
      </c>
      <c r="V72" s="42"/>
      <c r="W72" s="43">
        <v>100</v>
      </c>
      <c r="X72" s="44">
        <v>6.08E-2</v>
      </c>
      <c r="Y72" s="45">
        <v>168.7166</v>
      </c>
      <c r="AA72" s="41" t="s">
        <v>21</v>
      </c>
      <c r="AB72" s="42"/>
      <c r="AC72" s="43">
        <v>100</v>
      </c>
      <c r="AD72" s="44">
        <v>6.1499999999999999E-2</v>
      </c>
      <c r="AE72" s="45">
        <v>170.726</v>
      </c>
      <c r="AG72" s="41" t="s">
        <v>21</v>
      </c>
      <c r="AH72" s="42"/>
      <c r="AI72" s="43">
        <v>100</v>
      </c>
      <c r="AJ72" s="44">
        <v>5.5599999999999997E-2</v>
      </c>
      <c r="AK72" s="45">
        <v>154.16820000000001</v>
      </c>
      <c r="AM72" s="41" t="s">
        <v>21</v>
      </c>
      <c r="AN72" s="42"/>
      <c r="AO72" s="43">
        <v>100</v>
      </c>
      <c r="AP72" s="44">
        <v>5.62E-2</v>
      </c>
      <c r="AQ72" s="45">
        <v>155.83150000000001</v>
      </c>
      <c r="AS72" s="41" t="s">
        <v>21</v>
      </c>
      <c r="AT72" s="42"/>
      <c r="AU72" s="43">
        <v>100</v>
      </c>
      <c r="AV72" s="44">
        <v>5.7599999999999998E-2</v>
      </c>
      <c r="AW72" s="45">
        <v>159.6172</v>
      </c>
      <c r="AY72" s="41" t="s">
        <v>21</v>
      </c>
      <c r="AZ72" s="42"/>
      <c r="BA72" s="43">
        <v>100</v>
      </c>
      <c r="BB72" s="44">
        <v>6.1499999999999999E-2</v>
      </c>
      <c r="BC72" s="45">
        <v>170.726</v>
      </c>
      <c r="BE72" s="197"/>
    </row>
    <row r="74" spans="2:57" x14ac:dyDescent="0.3">
      <c r="B74" s="226" t="s">
        <v>132</v>
      </c>
      <c r="C74" s="227"/>
      <c r="D74" s="227"/>
      <c r="E74" s="227"/>
      <c r="F74" s="227"/>
      <c r="G74" s="228"/>
    </row>
    <row r="75" spans="2:57" x14ac:dyDescent="0.3">
      <c r="B75" s="34" t="s">
        <v>143</v>
      </c>
      <c r="C75" s="34" t="s">
        <v>18</v>
      </c>
      <c r="D75" s="35">
        <v>66.5</v>
      </c>
      <c r="E75" s="36"/>
      <c r="F75" s="37"/>
      <c r="G75" s="38"/>
      <c r="I75" s="34" t="s">
        <v>18</v>
      </c>
      <c r="J75" s="35">
        <v>62.972068504389973</v>
      </c>
      <c r="K75" s="63"/>
      <c r="L75" s="64"/>
      <c r="M75" s="65"/>
      <c r="O75" s="34" t="s">
        <v>18</v>
      </c>
      <c r="P75" s="35">
        <v>65.192869051976018</v>
      </c>
      <c r="Q75" s="63"/>
      <c r="R75" s="64"/>
      <c r="S75" s="65"/>
      <c r="U75" s="34" t="s">
        <v>18</v>
      </c>
      <c r="V75" s="35">
        <v>71.435172914247616</v>
      </c>
      <c r="W75" s="63"/>
      <c r="X75" s="64"/>
      <c r="Y75" s="65"/>
      <c r="AA75" s="34" t="s">
        <v>18</v>
      </c>
      <c r="AB75" s="35">
        <v>72.274769952434852</v>
      </c>
      <c r="AC75" s="63"/>
      <c r="AD75" s="64"/>
      <c r="AE75" s="65"/>
      <c r="AG75" s="34" t="s">
        <v>18</v>
      </c>
      <c r="AH75" s="35">
        <v>65.345973177107865</v>
      </c>
      <c r="AI75" s="63"/>
      <c r="AJ75" s="64"/>
      <c r="AK75" s="65"/>
      <c r="AM75" s="34" t="s">
        <v>18</v>
      </c>
      <c r="AN75" s="35">
        <v>66.042428973338829</v>
      </c>
      <c r="AO75" s="63"/>
      <c r="AP75" s="64"/>
      <c r="AQ75" s="65"/>
      <c r="AS75" s="34" t="s">
        <v>18</v>
      </c>
      <c r="AT75" s="35">
        <v>67.629777793372796</v>
      </c>
      <c r="AU75" s="63"/>
      <c r="AV75" s="64"/>
      <c r="AW75" s="65"/>
      <c r="AY75" s="34" t="s">
        <v>18</v>
      </c>
      <c r="AZ75" s="35">
        <v>72.274769952434852</v>
      </c>
      <c r="BA75" s="63"/>
      <c r="BB75" s="64"/>
      <c r="BC75" s="65"/>
      <c r="BE75" s="197"/>
    </row>
    <row r="76" spans="2:57" x14ac:dyDescent="0.3">
      <c r="B76" s="39" t="s">
        <v>143</v>
      </c>
      <c r="C76" s="39" t="s">
        <v>20</v>
      </c>
      <c r="D76" s="40">
        <v>73.024000000000001</v>
      </c>
      <c r="E76" s="55"/>
      <c r="F76" s="37"/>
      <c r="G76" s="38"/>
      <c r="I76" s="39" t="s">
        <v>20</v>
      </c>
      <c r="J76" s="40">
        <v>69.150394527853479</v>
      </c>
      <c r="K76" s="36"/>
      <c r="L76" s="37"/>
      <c r="M76" s="38"/>
      <c r="O76" s="39" t="s">
        <v>20</v>
      </c>
      <c r="P76" s="40">
        <v>71.588464883784411</v>
      </c>
      <c r="Q76" s="36"/>
      <c r="R76" s="37"/>
      <c r="S76" s="38"/>
      <c r="U76" s="39" t="s">
        <v>20</v>
      </c>
      <c r="V76" s="40">
        <v>78.442712394260951</v>
      </c>
      <c r="W76" s="36"/>
      <c r="X76" s="37"/>
      <c r="Y76" s="38"/>
      <c r="AA76" s="39" t="s">
        <v>20</v>
      </c>
      <c r="AB76" s="40">
        <v>79.364900469082656</v>
      </c>
      <c r="AC76" s="36"/>
      <c r="AD76" s="37"/>
      <c r="AE76" s="38"/>
      <c r="AG76" s="39" t="s">
        <v>20</v>
      </c>
      <c r="AH76" s="40">
        <v>71.757432565120126</v>
      </c>
      <c r="AI76" s="36"/>
      <c r="AJ76" s="37"/>
      <c r="AK76" s="38"/>
      <c r="AM76" s="39" t="s">
        <v>20</v>
      </c>
      <c r="AN76" s="40">
        <v>72.521578832670244</v>
      </c>
      <c r="AO76" s="36"/>
      <c r="AP76" s="37"/>
      <c r="AQ76" s="38"/>
      <c r="AS76" s="39" t="s">
        <v>20</v>
      </c>
      <c r="AT76" s="40">
        <v>74.264855565692315</v>
      </c>
      <c r="AU76" s="36"/>
      <c r="AV76" s="37"/>
      <c r="AW76" s="38"/>
      <c r="AY76" s="39" t="s">
        <v>20</v>
      </c>
      <c r="AZ76" s="40">
        <v>79.364900469082656</v>
      </c>
      <c r="BA76" s="36"/>
      <c r="BB76" s="37"/>
      <c r="BC76" s="38"/>
      <c r="BE76" s="197"/>
    </row>
    <row r="77" spans="2:57" x14ac:dyDescent="0.3">
      <c r="B77" s="41" t="s">
        <v>143</v>
      </c>
      <c r="C77" s="41" t="s">
        <v>21</v>
      </c>
      <c r="D77" s="42"/>
      <c r="E77" s="43">
        <v>100</v>
      </c>
      <c r="F77" s="44">
        <v>0.12640000000000001</v>
      </c>
      <c r="G77" s="45">
        <v>54.102800000000002</v>
      </c>
      <c r="I77" s="41" t="s">
        <v>21</v>
      </c>
      <c r="J77" s="42"/>
      <c r="K77" s="43">
        <v>100</v>
      </c>
      <c r="L77" s="44">
        <v>0.1197</v>
      </c>
      <c r="M77" s="45">
        <v>51.23199452785348</v>
      </c>
      <c r="O77" s="41" t="s">
        <v>21</v>
      </c>
      <c r="P77" s="42"/>
      <c r="Q77" s="43">
        <v>100</v>
      </c>
      <c r="R77" s="44">
        <v>0.1239</v>
      </c>
      <c r="S77" s="45">
        <v>53.041564883784417</v>
      </c>
      <c r="U77" s="41" t="s">
        <v>21</v>
      </c>
      <c r="V77" s="42"/>
      <c r="W77" s="43">
        <v>100</v>
      </c>
      <c r="X77" s="44">
        <v>0.1358</v>
      </c>
      <c r="Y77" s="45">
        <v>58.114612394260959</v>
      </c>
      <c r="AA77" s="41" t="s">
        <v>21</v>
      </c>
      <c r="AB77" s="42"/>
      <c r="AC77" s="43">
        <v>100</v>
      </c>
      <c r="AD77" s="44">
        <v>0.13739999999999999</v>
      </c>
      <c r="AE77" s="45">
        <v>58.797400469082653</v>
      </c>
      <c r="AG77" s="41" t="s">
        <v>21</v>
      </c>
      <c r="AH77" s="42"/>
      <c r="AI77" s="43">
        <v>100</v>
      </c>
      <c r="AJ77" s="44">
        <v>0.1242</v>
      </c>
      <c r="AK77" s="45">
        <v>53.165032565120114</v>
      </c>
      <c r="AM77" s="41" t="s">
        <v>21</v>
      </c>
      <c r="AN77" s="42"/>
      <c r="AO77" s="43">
        <v>100</v>
      </c>
      <c r="AP77" s="44">
        <v>0.1255</v>
      </c>
      <c r="AQ77" s="45">
        <v>53.735178832670236</v>
      </c>
      <c r="AS77" s="41" t="s">
        <v>21</v>
      </c>
      <c r="AT77" s="42"/>
      <c r="AU77" s="43">
        <v>100</v>
      </c>
      <c r="AV77" s="44">
        <v>0.1285</v>
      </c>
      <c r="AW77" s="45">
        <v>55.029055565692317</v>
      </c>
      <c r="AY77" s="41" t="s">
        <v>21</v>
      </c>
      <c r="AZ77" s="42"/>
      <c r="BA77" s="43">
        <v>100</v>
      </c>
      <c r="BB77" s="44">
        <v>0.13739999999999999</v>
      </c>
      <c r="BC77" s="45">
        <v>58.797400469082653</v>
      </c>
      <c r="BE77" s="197"/>
    </row>
    <row r="78" spans="2:57" x14ac:dyDescent="0.3">
      <c r="F78" s="77"/>
      <c r="G78" s="77"/>
      <c r="H78" s="77"/>
      <c r="I78" s="77"/>
      <c r="L78" s="77"/>
      <c r="M78" s="77"/>
      <c r="N78" s="77"/>
      <c r="O78" s="77"/>
      <c r="R78" s="77"/>
      <c r="S78" s="77"/>
      <c r="T78" s="77"/>
      <c r="U78" s="77"/>
      <c r="X78" s="77"/>
      <c r="Y78" s="77"/>
      <c r="Z78" s="77"/>
      <c r="AA78" s="77"/>
      <c r="AD78" s="77"/>
      <c r="AE78" s="77"/>
      <c r="AF78" s="77"/>
      <c r="AG78" s="77"/>
      <c r="AJ78" s="77"/>
      <c r="AK78" s="77"/>
      <c r="AL78" s="77"/>
      <c r="AM78" s="77"/>
      <c r="AP78" s="77"/>
      <c r="AQ78" s="77"/>
      <c r="AR78" s="77"/>
      <c r="AS78" s="77"/>
      <c r="AV78" s="77"/>
      <c r="AW78" s="77"/>
      <c r="AX78" s="77"/>
      <c r="AY78" s="77"/>
      <c r="BB78" s="77"/>
      <c r="BC78" s="77"/>
    </row>
    <row r="79" spans="2:57" x14ac:dyDescent="0.3">
      <c r="B79" s="12" t="s">
        <v>32</v>
      </c>
      <c r="F79" s="77"/>
      <c r="G79" s="77"/>
      <c r="H79" s="77"/>
      <c r="I79" s="77"/>
      <c r="L79" s="77"/>
      <c r="M79" s="77"/>
      <c r="N79" s="77"/>
      <c r="O79" s="77"/>
      <c r="R79" s="77"/>
      <c r="S79" s="77"/>
      <c r="T79" s="77"/>
      <c r="U79" s="77"/>
      <c r="X79" s="77"/>
      <c r="Y79" s="77"/>
      <c r="Z79" s="77"/>
      <c r="AA79" s="77"/>
      <c r="AD79" s="77"/>
      <c r="AE79" s="77"/>
      <c r="AF79" s="77"/>
      <c r="AG79" s="77"/>
      <c r="AJ79" s="77"/>
      <c r="AK79" s="77"/>
      <c r="AL79" s="77"/>
      <c r="AM79" s="77"/>
      <c r="AP79" s="77"/>
      <c r="AQ79" s="77"/>
      <c r="AR79" s="77"/>
      <c r="AS79" s="77"/>
      <c r="AV79" s="77"/>
      <c r="AW79" s="77"/>
      <c r="AX79" s="77"/>
      <c r="AY79" s="77"/>
      <c r="BB79" s="77"/>
      <c r="BC79" s="77"/>
    </row>
    <row r="80" spans="2:57" x14ac:dyDescent="0.3">
      <c r="B80" s="78" t="s">
        <v>33</v>
      </c>
      <c r="F80" s="77"/>
      <c r="G80" s="77"/>
      <c r="H80" s="77"/>
      <c r="I80" s="77"/>
      <c r="L80" s="77"/>
      <c r="M80" s="77"/>
      <c r="N80" s="77"/>
      <c r="O80" s="77"/>
      <c r="R80" s="77"/>
      <c r="S80" s="77"/>
      <c r="T80" s="77"/>
      <c r="U80" s="77"/>
      <c r="X80" s="77"/>
      <c r="Y80" s="77"/>
      <c r="Z80" s="77"/>
      <c r="AA80" s="77"/>
      <c r="AD80" s="77"/>
      <c r="AE80" s="77"/>
      <c r="AF80" s="77"/>
      <c r="AG80" s="77"/>
      <c r="AJ80" s="77"/>
      <c r="AK80" s="77"/>
      <c r="AL80" s="77"/>
      <c r="AM80" s="77"/>
      <c r="AP80" s="77"/>
      <c r="AQ80" s="77"/>
      <c r="AR80" s="77"/>
      <c r="AS80" s="77"/>
      <c r="AV80" s="77"/>
      <c r="AW80" s="77"/>
      <c r="AX80" s="77"/>
      <c r="AY80" s="77"/>
      <c r="BB80" s="77"/>
      <c r="BC80" s="77"/>
    </row>
    <row r="81" spans="2:55" x14ac:dyDescent="0.3">
      <c r="B81" s="79" t="s">
        <v>34</v>
      </c>
      <c r="C81" s="80">
        <v>0.8</v>
      </c>
      <c r="F81" s="77"/>
      <c r="G81" s="77"/>
      <c r="H81" s="77"/>
      <c r="I81" s="77"/>
      <c r="L81" s="77"/>
      <c r="M81" s="77"/>
      <c r="N81" s="77"/>
      <c r="O81" s="77"/>
      <c r="R81" s="77"/>
      <c r="S81" s="77"/>
      <c r="T81" s="77"/>
      <c r="U81" s="77"/>
      <c r="X81" s="77"/>
      <c r="Y81" s="77"/>
      <c r="Z81" s="77"/>
      <c r="AA81" s="77"/>
      <c r="AD81" s="77"/>
      <c r="AE81" s="77"/>
      <c r="AF81" s="77"/>
      <c r="AG81" s="77"/>
      <c r="AJ81" s="77"/>
      <c r="AK81" s="77"/>
      <c r="AL81" s="77"/>
      <c r="AM81" s="77"/>
      <c r="AP81" s="77"/>
      <c r="AQ81" s="77"/>
      <c r="AR81" s="77"/>
      <c r="AS81" s="77"/>
      <c r="AV81" s="77"/>
      <c r="AW81" s="77"/>
      <c r="AX81" s="77"/>
      <c r="AY81" s="77"/>
      <c r="BB81" s="77"/>
      <c r="BC81" s="77"/>
    </row>
    <row r="82" spans="2:55" x14ac:dyDescent="0.3">
      <c r="B82" s="81" t="s">
        <v>35</v>
      </c>
      <c r="C82" s="82">
        <v>2</v>
      </c>
      <c r="F82" s="77"/>
      <c r="G82" s="85"/>
      <c r="H82" s="77"/>
      <c r="I82" s="77"/>
      <c r="L82" s="77"/>
      <c r="M82" s="77"/>
      <c r="N82" s="77"/>
      <c r="O82" s="77"/>
      <c r="R82" s="77"/>
      <c r="S82" s="77"/>
      <c r="T82" s="77"/>
      <c r="U82" s="77"/>
      <c r="X82" s="77"/>
      <c r="Y82" s="77"/>
      <c r="Z82" s="77"/>
      <c r="AA82" s="77"/>
      <c r="AD82" s="77"/>
      <c r="AE82" s="77"/>
      <c r="AF82" s="77"/>
      <c r="AG82" s="77"/>
      <c r="AJ82" s="77"/>
      <c r="AK82" s="77"/>
      <c r="AL82" s="77"/>
      <c r="AM82" s="77"/>
      <c r="AP82" s="77"/>
      <c r="AQ82" s="77"/>
      <c r="AR82" s="77"/>
      <c r="AS82" s="77"/>
      <c r="AV82" s="77"/>
      <c r="AW82" s="77"/>
      <c r="AX82" s="77"/>
      <c r="AY82" s="77"/>
      <c r="BB82" s="77"/>
      <c r="BC82" s="77"/>
    </row>
    <row r="83" spans="2:55" x14ac:dyDescent="0.3">
      <c r="B83" s="83" t="s">
        <v>36</v>
      </c>
      <c r="C83" s="84">
        <v>2</v>
      </c>
      <c r="F83" s="77"/>
      <c r="G83" s="77"/>
      <c r="H83" s="77"/>
      <c r="I83" s="77"/>
      <c r="L83" s="77"/>
      <c r="M83" s="77"/>
      <c r="N83" s="77"/>
      <c r="O83" s="77"/>
      <c r="R83" s="77"/>
      <c r="S83" s="77"/>
      <c r="T83" s="77"/>
      <c r="U83" s="77"/>
      <c r="X83" s="77"/>
      <c r="Y83" s="77"/>
      <c r="Z83" s="77"/>
      <c r="AA83" s="77"/>
      <c r="AD83" s="77"/>
      <c r="AE83" s="77"/>
      <c r="AF83" s="77"/>
      <c r="AG83" s="77"/>
      <c r="AJ83" s="77"/>
      <c r="AK83" s="77"/>
      <c r="AL83" s="77"/>
      <c r="AM83" s="77"/>
      <c r="AP83" s="77"/>
      <c r="AQ83" s="77"/>
      <c r="AR83" s="77"/>
      <c r="AS83" s="77"/>
      <c r="AV83" s="77"/>
      <c r="AW83" s="77"/>
      <c r="AX83" s="77"/>
      <c r="AY83" s="77"/>
      <c r="BB83" s="77"/>
      <c r="BC83" s="77"/>
    </row>
    <row r="84" spans="2:55" x14ac:dyDescent="0.3">
      <c r="B84" s="78"/>
      <c r="C84" s="78"/>
      <c r="F84" s="77"/>
      <c r="G84" s="77"/>
      <c r="H84" s="77"/>
      <c r="I84" s="77"/>
      <c r="L84" s="77"/>
      <c r="M84" s="77"/>
      <c r="N84" s="77"/>
      <c r="O84" s="77"/>
      <c r="R84" s="77"/>
      <c r="S84" s="77"/>
      <c r="T84" s="77"/>
      <c r="U84" s="77"/>
      <c r="X84" s="77"/>
      <c r="Y84" s="77"/>
      <c r="Z84" s="77"/>
      <c r="AA84" s="77"/>
      <c r="AD84" s="77"/>
      <c r="AE84" s="77"/>
      <c r="AF84" s="77"/>
      <c r="AG84" s="77"/>
      <c r="AJ84" s="77"/>
      <c r="AK84" s="77"/>
      <c r="AL84" s="77"/>
      <c r="AM84" s="77"/>
      <c r="AP84" s="77"/>
      <c r="AQ84" s="77"/>
      <c r="AR84" s="77"/>
      <c r="AS84" s="77"/>
      <c r="AV84" s="77"/>
      <c r="AW84" s="77"/>
      <c r="AX84" s="77"/>
      <c r="AY84" s="77"/>
      <c r="BB84" s="77"/>
      <c r="BC84" s="77"/>
    </row>
    <row r="85" spans="2:55" x14ac:dyDescent="0.3">
      <c r="B85" s="85" t="s">
        <v>144</v>
      </c>
      <c r="C85" s="78"/>
      <c r="D85" s="82"/>
      <c r="E85" s="86"/>
      <c r="I85" s="51"/>
      <c r="K85" s="86"/>
      <c r="O85" s="78"/>
      <c r="P85" s="82"/>
      <c r="Q85" s="86"/>
      <c r="U85" s="78"/>
      <c r="V85" s="82"/>
      <c r="W85" s="86"/>
      <c r="AA85" s="78"/>
      <c r="AB85" s="82"/>
      <c r="AC85" s="86"/>
      <c r="AG85" s="78"/>
      <c r="AH85" s="82"/>
      <c r="AI85" s="86"/>
      <c r="AM85" s="78"/>
      <c r="AN85" s="82"/>
      <c r="AO85" s="86"/>
      <c r="AS85" s="78"/>
      <c r="AT85" s="82"/>
      <c r="AU85" s="86"/>
      <c r="AY85" s="78"/>
      <c r="AZ85" s="82"/>
      <c r="BA85" s="86"/>
    </row>
    <row r="86" spans="2:55" x14ac:dyDescent="0.3">
      <c r="B86" s="85"/>
      <c r="C86" s="78"/>
      <c r="D86" s="82"/>
      <c r="E86" s="86"/>
      <c r="I86" s="51"/>
      <c r="K86" s="86"/>
      <c r="O86" s="78"/>
      <c r="P86" s="82"/>
      <c r="Q86" s="86"/>
      <c r="U86" s="78"/>
      <c r="V86" s="82"/>
      <c r="W86" s="86"/>
      <c r="AA86" s="78"/>
      <c r="AB86" s="82"/>
      <c r="AC86" s="86"/>
      <c r="AG86" s="78"/>
      <c r="AH86" s="82"/>
      <c r="AI86" s="86"/>
      <c r="AM86" s="78"/>
      <c r="AN86" s="82"/>
      <c r="AO86" s="86"/>
      <c r="AS86" s="78"/>
      <c r="AT86" s="82"/>
      <c r="AU86" s="86"/>
      <c r="AY86" s="78"/>
      <c r="AZ86" s="82"/>
      <c r="BA86" s="86"/>
    </row>
    <row r="87" spans="2:55" x14ac:dyDescent="0.3">
      <c r="B87" s="87" t="s">
        <v>145</v>
      </c>
    </row>
    <row r="88" spans="2:55" x14ac:dyDescent="0.3">
      <c r="B88" s="87" t="s">
        <v>142</v>
      </c>
    </row>
    <row r="89" spans="2:55" x14ac:dyDescent="0.3">
      <c r="B89" s="87" t="s">
        <v>141</v>
      </c>
    </row>
    <row r="91" spans="2:55" x14ac:dyDescent="0.3">
      <c r="B91" s="4" t="s">
        <v>37</v>
      </c>
    </row>
    <row r="93" spans="2:55" x14ac:dyDescent="0.3">
      <c r="B93" s="4" t="s">
        <v>38</v>
      </c>
    </row>
    <row r="94" spans="2:55" x14ac:dyDescent="0.3">
      <c r="B94" s="4" t="s">
        <v>39</v>
      </c>
    </row>
    <row r="95" spans="2:55" x14ac:dyDescent="0.3">
      <c r="B95" s="4" t="s">
        <v>40</v>
      </c>
    </row>
    <row r="96" spans="2:55" x14ac:dyDescent="0.3">
      <c r="B96" s="4" t="s">
        <v>41</v>
      </c>
    </row>
    <row r="97" spans="2:2" x14ac:dyDescent="0.3">
      <c r="B97" s="4" t="s">
        <v>42</v>
      </c>
    </row>
    <row r="99" spans="2:2" x14ac:dyDescent="0.3">
      <c r="B99" s="4" t="s">
        <v>43</v>
      </c>
    </row>
    <row r="100" spans="2:2" x14ac:dyDescent="0.3">
      <c r="B100" s="4" t="s">
        <v>44</v>
      </c>
    </row>
    <row r="101" spans="2:2" x14ac:dyDescent="0.3">
      <c r="B101" s="4" t="s">
        <v>40</v>
      </c>
    </row>
    <row r="102" spans="2:2" x14ac:dyDescent="0.3">
      <c r="B102" s="4" t="s">
        <v>45</v>
      </c>
    </row>
    <row r="103" spans="2:2" x14ac:dyDescent="0.3">
      <c r="B103" s="4" t="s">
        <v>46</v>
      </c>
    </row>
    <row r="105" spans="2:2" x14ac:dyDescent="0.3">
      <c r="B105" s="87" t="s">
        <v>47</v>
      </c>
    </row>
    <row r="107" spans="2:2" x14ac:dyDescent="0.3">
      <c r="B107" s="88" t="s">
        <v>48</v>
      </c>
    </row>
    <row r="108" spans="2:2" x14ac:dyDescent="0.3">
      <c r="B108" s="4" t="s">
        <v>49</v>
      </c>
    </row>
    <row r="109" spans="2:2" x14ac:dyDescent="0.3">
      <c r="B109" s="87" t="s">
        <v>177</v>
      </c>
    </row>
  </sheetData>
  <mergeCells count="15">
    <mergeCell ref="B68:G68"/>
    <mergeCell ref="B74:G74"/>
    <mergeCell ref="B57:G57"/>
    <mergeCell ref="AM8:AQ8"/>
    <mergeCell ref="AS8:AW8"/>
    <mergeCell ref="B49:G49"/>
    <mergeCell ref="AY8:BC8"/>
    <mergeCell ref="B11:G11"/>
    <mergeCell ref="B23:G23"/>
    <mergeCell ref="AA8:AE8"/>
    <mergeCell ref="AG8:AK8"/>
    <mergeCell ref="C8:G8"/>
    <mergeCell ref="I8:M8"/>
    <mergeCell ref="O8:S8"/>
    <mergeCell ref="U8:Y8"/>
  </mergeCells>
  <hyperlinks>
    <hyperlink ref="B107" r:id="rId1" xr:uid="{CD6DF244-8794-4231-AF2D-28B1237467B5}"/>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198E-64D1-486E-903E-8FD1EA0627BF}">
  <sheetPr>
    <tabColor rgb="FF99CCFF"/>
    <pageSetUpPr fitToPage="1"/>
  </sheetPr>
  <dimension ref="A1:BE109"/>
  <sheetViews>
    <sheetView showGridLines="0" tabSelected="1" zoomScale="78" zoomScaleNormal="78" workbookViewId="0">
      <pane ySplit="9" topLeftCell="A35" activePane="bottomLeft" state="frozen"/>
      <selection activeCell="P8" sqref="P8"/>
      <selection pane="bottomLeft" activeCell="A80" sqref="A80:XFD80"/>
    </sheetView>
  </sheetViews>
  <sheetFormatPr defaultRowHeight="14.4" x14ac:dyDescent="0.3"/>
  <cols>
    <col min="1" max="1" width="2.5546875" style="4" customWidth="1"/>
    <col min="2" max="2" width="67.33203125" style="4" customWidth="1"/>
    <col min="3" max="3" width="11.6640625" style="4" customWidth="1"/>
    <col min="4" max="4" width="10.5546875" style="77" customWidth="1"/>
    <col min="5" max="5" width="9.33203125" style="77" customWidth="1"/>
    <col min="6" max="7" width="9.33203125" style="5" customWidth="1"/>
    <col min="8" max="8" width="2.5546875" style="4" customWidth="1"/>
    <col min="9" max="9" width="11.6640625" style="4" customWidth="1"/>
    <col min="10" max="10" width="10.5546875" style="77" customWidth="1"/>
    <col min="11" max="11" width="9.33203125" style="77" customWidth="1"/>
    <col min="12" max="13" width="9.33203125" style="5" customWidth="1"/>
    <col min="14" max="14" width="2.5546875" customWidth="1"/>
    <col min="15" max="15" width="11.6640625" style="4" customWidth="1"/>
    <col min="16" max="17" width="9.33203125" style="77" customWidth="1"/>
    <col min="18" max="19" width="9.33203125" style="5" customWidth="1"/>
    <col min="20" max="20" width="2.5546875" style="4" customWidth="1"/>
    <col min="21" max="21" width="11.6640625" style="4" customWidth="1"/>
    <col min="22" max="23" width="9.33203125" style="77" customWidth="1"/>
    <col min="24" max="25" width="9.33203125" style="5" customWidth="1"/>
    <col min="26" max="26" width="2.5546875" style="4" customWidth="1"/>
    <col min="27" max="27" width="11.6640625" style="4" customWidth="1"/>
    <col min="28" max="29" width="9.33203125" style="77" customWidth="1"/>
    <col min="30" max="31" width="9.33203125" style="5" customWidth="1"/>
    <col min="32" max="32" width="2.5546875" style="4" customWidth="1"/>
    <col min="33" max="33" width="11.6640625" style="4" customWidth="1"/>
    <col min="34" max="35" width="9.33203125" style="77" customWidth="1"/>
    <col min="36" max="37" width="9.33203125" style="5" customWidth="1"/>
    <col min="38" max="38" width="2.5546875" customWidth="1"/>
    <col min="39" max="39" width="11.6640625" style="4" customWidth="1"/>
    <col min="40" max="41" width="9.33203125" style="77" customWidth="1"/>
    <col min="42" max="43" width="9.33203125" style="5" customWidth="1"/>
    <col min="44" max="44" width="2.5546875" style="4" customWidth="1"/>
    <col min="45" max="45" width="11.6640625" style="4" customWidth="1"/>
    <col min="46" max="46" width="10.5546875" style="77" customWidth="1"/>
    <col min="47" max="47" width="9.33203125" style="77" customWidth="1"/>
    <col min="48" max="49" width="9.33203125" style="5" customWidth="1"/>
    <col min="50" max="50" width="2.5546875" style="4" customWidth="1"/>
    <col min="51" max="51" width="11.6640625" style="4" customWidth="1"/>
    <col min="52" max="53" width="9.33203125" style="77" customWidth="1"/>
    <col min="54" max="55" width="9.33203125" style="5" customWidth="1"/>
    <col min="56" max="56" width="9.109375" style="4" customWidth="1"/>
    <col min="57" max="57" width="41.5546875" style="194" bestFit="1" customWidth="1"/>
    <col min="58" max="247" width="9.109375" style="4"/>
    <col min="248" max="248" width="2.5546875" style="4" customWidth="1"/>
    <col min="249" max="249" width="55.109375" style="4" customWidth="1"/>
    <col min="250" max="250" width="11.6640625" style="4" customWidth="1"/>
    <col min="251" max="254" width="9.33203125" style="4" customWidth="1"/>
    <col min="255" max="503" width="9.109375" style="4"/>
    <col min="504" max="504" width="2.5546875" style="4" customWidth="1"/>
    <col min="505" max="505" width="55.109375" style="4" customWidth="1"/>
    <col min="506" max="506" width="11.6640625" style="4" customWidth="1"/>
    <col min="507" max="510" width="9.33203125" style="4" customWidth="1"/>
    <col min="511" max="759" width="9.109375" style="4"/>
    <col min="760" max="760" width="2.5546875" style="4" customWidth="1"/>
    <col min="761" max="761" width="55.109375" style="4" customWidth="1"/>
    <col min="762" max="762" width="11.6640625" style="4" customWidth="1"/>
    <col min="763" max="766" width="9.33203125" style="4" customWidth="1"/>
    <col min="767" max="1015" width="9.109375" style="4"/>
    <col min="1016" max="1016" width="2.5546875" style="4" customWidth="1"/>
    <col min="1017" max="1017" width="55.109375" style="4" customWidth="1"/>
    <col min="1018" max="1018" width="11.6640625" style="4" customWidth="1"/>
    <col min="1019" max="1022" width="9.33203125" style="4" customWidth="1"/>
    <col min="1023" max="1271" width="9.109375" style="4"/>
    <col min="1272" max="1272" width="2.5546875" style="4" customWidth="1"/>
    <col min="1273" max="1273" width="55.109375" style="4" customWidth="1"/>
    <col min="1274" max="1274" width="11.6640625" style="4" customWidth="1"/>
    <col min="1275" max="1278" width="9.33203125" style="4" customWidth="1"/>
    <col min="1279" max="1527" width="9.109375" style="4"/>
    <col min="1528" max="1528" width="2.5546875" style="4" customWidth="1"/>
    <col min="1529" max="1529" width="55.109375" style="4" customWidth="1"/>
    <col min="1530" max="1530" width="11.6640625" style="4" customWidth="1"/>
    <col min="1531" max="1534" width="9.33203125" style="4" customWidth="1"/>
    <col min="1535" max="1783" width="9.109375" style="4"/>
    <col min="1784" max="1784" width="2.5546875" style="4" customWidth="1"/>
    <col min="1785" max="1785" width="55.109375" style="4" customWidth="1"/>
    <col min="1786" max="1786" width="11.6640625" style="4" customWidth="1"/>
    <col min="1787" max="1790" width="9.33203125" style="4" customWidth="1"/>
    <col min="1791" max="2039" width="9.109375" style="4"/>
    <col min="2040" max="2040" width="2.5546875" style="4" customWidth="1"/>
    <col min="2041" max="2041" width="55.109375" style="4" customWidth="1"/>
    <col min="2042" max="2042" width="11.6640625" style="4" customWidth="1"/>
    <col min="2043" max="2046" width="9.33203125" style="4" customWidth="1"/>
    <col min="2047" max="2295" width="9.109375" style="4"/>
    <col min="2296" max="2296" width="2.5546875" style="4" customWidth="1"/>
    <col min="2297" max="2297" width="55.109375" style="4" customWidth="1"/>
    <col min="2298" max="2298" width="11.6640625" style="4" customWidth="1"/>
    <col min="2299" max="2302" width="9.33203125" style="4" customWidth="1"/>
    <col min="2303" max="2551" width="9.109375" style="4"/>
    <col min="2552" max="2552" width="2.5546875" style="4" customWidth="1"/>
    <col min="2553" max="2553" width="55.109375" style="4" customWidth="1"/>
    <col min="2554" max="2554" width="11.6640625" style="4" customWidth="1"/>
    <col min="2555" max="2558" width="9.33203125" style="4" customWidth="1"/>
    <col min="2559" max="2807" width="9.109375" style="4"/>
    <col min="2808" max="2808" width="2.5546875" style="4" customWidth="1"/>
    <col min="2809" max="2809" width="55.109375" style="4" customWidth="1"/>
    <col min="2810" max="2810" width="11.6640625" style="4" customWidth="1"/>
    <col min="2811" max="2814" width="9.33203125" style="4" customWidth="1"/>
    <col min="2815" max="3063" width="9.109375" style="4"/>
    <col min="3064" max="3064" width="2.5546875" style="4" customWidth="1"/>
    <col min="3065" max="3065" width="55.109375" style="4" customWidth="1"/>
    <col min="3066" max="3066" width="11.6640625" style="4" customWidth="1"/>
    <col min="3067" max="3070" width="9.33203125" style="4" customWidth="1"/>
    <col min="3071" max="3319" width="9.109375" style="4"/>
    <col min="3320" max="3320" width="2.5546875" style="4" customWidth="1"/>
    <col min="3321" max="3321" width="55.109375" style="4" customWidth="1"/>
    <col min="3322" max="3322" width="11.6640625" style="4" customWidth="1"/>
    <col min="3323" max="3326" width="9.33203125" style="4" customWidth="1"/>
    <col min="3327" max="3575" width="9.109375" style="4"/>
    <col min="3576" max="3576" width="2.5546875" style="4" customWidth="1"/>
    <col min="3577" max="3577" width="55.109375" style="4" customWidth="1"/>
    <col min="3578" max="3578" width="11.6640625" style="4" customWidth="1"/>
    <col min="3579" max="3582" width="9.33203125" style="4" customWidth="1"/>
    <col min="3583" max="3831" width="9.109375" style="4"/>
    <col min="3832" max="3832" width="2.5546875" style="4" customWidth="1"/>
    <col min="3833" max="3833" width="55.109375" style="4" customWidth="1"/>
    <col min="3834" max="3834" width="11.6640625" style="4" customWidth="1"/>
    <col min="3835" max="3838" width="9.33203125" style="4" customWidth="1"/>
    <col min="3839" max="4087" width="9.109375" style="4"/>
    <col min="4088" max="4088" width="2.5546875" style="4" customWidth="1"/>
    <col min="4089" max="4089" width="55.109375" style="4" customWidth="1"/>
    <col min="4090" max="4090" width="11.6640625" style="4" customWidth="1"/>
    <col min="4091" max="4094" width="9.33203125" style="4" customWidth="1"/>
    <col min="4095" max="4343" width="9.109375" style="4"/>
    <col min="4344" max="4344" width="2.5546875" style="4" customWidth="1"/>
    <col min="4345" max="4345" width="55.109375" style="4" customWidth="1"/>
    <col min="4346" max="4346" width="11.6640625" style="4" customWidth="1"/>
    <col min="4347" max="4350" width="9.33203125" style="4" customWidth="1"/>
    <col min="4351" max="4599" width="9.109375" style="4"/>
    <col min="4600" max="4600" width="2.5546875" style="4" customWidth="1"/>
    <col min="4601" max="4601" width="55.109375" style="4" customWidth="1"/>
    <col min="4602" max="4602" width="11.6640625" style="4" customWidth="1"/>
    <col min="4603" max="4606" width="9.33203125" style="4" customWidth="1"/>
    <col min="4607" max="4855" width="9.109375" style="4"/>
    <col min="4856" max="4856" width="2.5546875" style="4" customWidth="1"/>
    <col min="4857" max="4857" width="55.109375" style="4" customWidth="1"/>
    <col min="4858" max="4858" width="11.6640625" style="4" customWidth="1"/>
    <col min="4859" max="4862" width="9.33203125" style="4" customWidth="1"/>
    <col min="4863" max="5111" width="9.109375" style="4"/>
    <col min="5112" max="5112" width="2.5546875" style="4" customWidth="1"/>
    <col min="5113" max="5113" width="55.109375" style="4" customWidth="1"/>
    <col min="5114" max="5114" width="11.6640625" style="4" customWidth="1"/>
    <col min="5115" max="5118" width="9.33203125" style="4" customWidth="1"/>
    <col min="5119" max="5367" width="9.109375" style="4"/>
    <col min="5368" max="5368" width="2.5546875" style="4" customWidth="1"/>
    <col min="5369" max="5369" width="55.109375" style="4" customWidth="1"/>
    <col min="5370" max="5370" width="11.6640625" style="4" customWidth="1"/>
    <col min="5371" max="5374" width="9.33203125" style="4" customWidth="1"/>
    <col min="5375" max="5623" width="9.109375" style="4"/>
    <col min="5624" max="5624" width="2.5546875" style="4" customWidth="1"/>
    <col min="5625" max="5625" width="55.109375" style="4" customWidth="1"/>
    <col min="5626" max="5626" width="11.6640625" style="4" customWidth="1"/>
    <col min="5627" max="5630" width="9.33203125" style="4" customWidth="1"/>
    <col min="5631" max="5879" width="9.109375" style="4"/>
    <col min="5880" max="5880" width="2.5546875" style="4" customWidth="1"/>
    <col min="5881" max="5881" width="55.109375" style="4" customWidth="1"/>
    <col min="5882" max="5882" width="11.6640625" style="4" customWidth="1"/>
    <col min="5883" max="5886" width="9.33203125" style="4" customWidth="1"/>
    <col min="5887" max="6135" width="9.109375" style="4"/>
    <col min="6136" max="6136" width="2.5546875" style="4" customWidth="1"/>
    <col min="6137" max="6137" width="55.109375" style="4" customWidth="1"/>
    <col min="6138" max="6138" width="11.6640625" style="4" customWidth="1"/>
    <col min="6139" max="6142" width="9.33203125" style="4" customWidth="1"/>
    <col min="6143" max="6391" width="9.109375" style="4"/>
    <col min="6392" max="6392" width="2.5546875" style="4" customWidth="1"/>
    <col min="6393" max="6393" width="55.109375" style="4" customWidth="1"/>
    <col min="6394" max="6394" width="11.6640625" style="4" customWidth="1"/>
    <col min="6395" max="6398" width="9.33203125" style="4" customWidth="1"/>
    <col min="6399" max="6647" width="9.109375" style="4"/>
    <col min="6648" max="6648" width="2.5546875" style="4" customWidth="1"/>
    <col min="6649" max="6649" width="55.109375" style="4" customWidth="1"/>
    <col min="6650" max="6650" width="11.6640625" style="4" customWidth="1"/>
    <col min="6651" max="6654" width="9.33203125" style="4" customWidth="1"/>
    <col min="6655" max="6903" width="9.109375" style="4"/>
    <col min="6904" max="6904" width="2.5546875" style="4" customWidth="1"/>
    <col min="6905" max="6905" width="55.109375" style="4" customWidth="1"/>
    <col min="6906" max="6906" width="11.6640625" style="4" customWidth="1"/>
    <col min="6907" max="6910" width="9.33203125" style="4" customWidth="1"/>
    <col min="6911" max="7159" width="9.109375" style="4"/>
    <col min="7160" max="7160" width="2.5546875" style="4" customWidth="1"/>
    <col min="7161" max="7161" width="55.109375" style="4" customWidth="1"/>
    <col min="7162" max="7162" width="11.6640625" style="4" customWidth="1"/>
    <col min="7163" max="7166" width="9.33203125" style="4" customWidth="1"/>
    <col min="7167" max="7415" width="9.109375" style="4"/>
    <col min="7416" max="7416" width="2.5546875" style="4" customWidth="1"/>
    <col min="7417" max="7417" width="55.109375" style="4" customWidth="1"/>
    <col min="7418" max="7418" width="11.6640625" style="4" customWidth="1"/>
    <col min="7419" max="7422" width="9.33203125" style="4" customWidth="1"/>
    <col min="7423" max="7671" width="9.109375" style="4"/>
    <col min="7672" max="7672" width="2.5546875" style="4" customWidth="1"/>
    <col min="7673" max="7673" width="55.109375" style="4" customWidth="1"/>
    <col min="7674" max="7674" width="11.6640625" style="4" customWidth="1"/>
    <col min="7675" max="7678" width="9.33203125" style="4" customWidth="1"/>
    <col min="7679" max="7927" width="9.109375" style="4"/>
    <col min="7928" max="7928" width="2.5546875" style="4" customWidth="1"/>
    <col min="7929" max="7929" width="55.109375" style="4" customWidth="1"/>
    <col min="7930" max="7930" width="11.6640625" style="4" customWidth="1"/>
    <col min="7931" max="7934" width="9.33203125" style="4" customWidth="1"/>
    <col min="7935" max="8183" width="9.109375" style="4"/>
    <col min="8184" max="8184" width="2.5546875" style="4" customWidth="1"/>
    <col min="8185" max="8185" width="55.109375" style="4" customWidth="1"/>
    <col min="8186" max="8186" width="11.6640625" style="4" customWidth="1"/>
    <col min="8187" max="8190" width="9.33203125" style="4" customWidth="1"/>
    <col min="8191" max="8439" width="9.109375" style="4"/>
    <col min="8440" max="8440" width="2.5546875" style="4" customWidth="1"/>
    <col min="8441" max="8441" width="55.109375" style="4" customWidth="1"/>
    <col min="8442" max="8442" width="11.6640625" style="4" customWidth="1"/>
    <col min="8443" max="8446" width="9.33203125" style="4" customWidth="1"/>
    <col min="8447" max="8695" width="9.109375" style="4"/>
    <col min="8696" max="8696" width="2.5546875" style="4" customWidth="1"/>
    <col min="8697" max="8697" width="55.109375" style="4" customWidth="1"/>
    <col min="8698" max="8698" width="11.6640625" style="4" customWidth="1"/>
    <col min="8699" max="8702" width="9.33203125" style="4" customWidth="1"/>
    <col min="8703" max="8951" width="9.109375" style="4"/>
    <col min="8952" max="8952" width="2.5546875" style="4" customWidth="1"/>
    <col min="8953" max="8953" width="55.109375" style="4" customWidth="1"/>
    <col min="8954" max="8954" width="11.6640625" style="4" customWidth="1"/>
    <col min="8955" max="8958" width="9.33203125" style="4" customWidth="1"/>
    <col min="8959" max="9207" width="9.109375" style="4"/>
    <col min="9208" max="9208" width="2.5546875" style="4" customWidth="1"/>
    <col min="9209" max="9209" width="55.109375" style="4" customWidth="1"/>
    <col min="9210" max="9210" width="11.6640625" style="4" customWidth="1"/>
    <col min="9211" max="9214" width="9.33203125" style="4" customWidth="1"/>
    <col min="9215" max="9463" width="9.109375" style="4"/>
    <col min="9464" max="9464" width="2.5546875" style="4" customWidth="1"/>
    <col min="9465" max="9465" width="55.109375" style="4" customWidth="1"/>
    <col min="9466" max="9466" width="11.6640625" style="4" customWidth="1"/>
    <col min="9467" max="9470" width="9.33203125" style="4" customWidth="1"/>
    <col min="9471" max="9719" width="9.109375" style="4"/>
    <col min="9720" max="9720" width="2.5546875" style="4" customWidth="1"/>
    <col min="9721" max="9721" width="55.109375" style="4" customWidth="1"/>
    <col min="9722" max="9722" width="11.6640625" style="4" customWidth="1"/>
    <col min="9723" max="9726" width="9.33203125" style="4" customWidth="1"/>
    <col min="9727" max="9975" width="9.109375" style="4"/>
    <col min="9976" max="9976" width="2.5546875" style="4" customWidth="1"/>
    <col min="9977" max="9977" width="55.109375" style="4" customWidth="1"/>
    <col min="9978" max="9978" width="11.6640625" style="4" customWidth="1"/>
    <col min="9979" max="9982" width="9.33203125" style="4" customWidth="1"/>
    <col min="9983" max="10231" width="9.109375" style="4"/>
    <col min="10232" max="10232" width="2.5546875" style="4" customWidth="1"/>
    <col min="10233" max="10233" width="55.109375" style="4" customWidth="1"/>
    <col min="10234" max="10234" width="11.6640625" style="4" customWidth="1"/>
    <col min="10235" max="10238" width="9.33203125" style="4" customWidth="1"/>
    <col min="10239" max="10487" width="9.109375" style="4"/>
    <col min="10488" max="10488" width="2.5546875" style="4" customWidth="1"/>
    <col min="10489" max="10489" width="55.109375" style="4" customWidth="1"/>
    <col min="10490" max="10490" width="11.6640625" style="4" customWidth="1"/>
    <col min="10491" max="10494" width="9.33203125" style="4" customWidth="1"/>
    <col min="10495" max="10743" width="9.109375" style="4"/>
    <col min="10744" max="10744" width="2.5546875" style="4" customWidth="1"/>
    <col min="10745" max="10745" width="55.109375" style="4" customWidth="1"/>
    <col min="10746" max="10746" width="11.6640625" style="4" customWidth="1"/>
    <col min="10747" max="10750" width="9.33203125" style="4" customWidth="1"/>
    <col min="10751" max="10999" width="9.109375" style="4"/>
    <col min="11000" max="11000" width="2.5546875" style="4" customWidth="1"/>
    <col min="11001" max="11001" width="55.109375" style="4" customWidth="1"/>
    <col min="11002" max="11002" width="11.6640625" style="4" customWidth="1"/>
    <col min="11003" max="11006" width="9.33203125" style="4" customWidth="1"/>
    <col min="11007" max="11255" width="9.109375" style="4"/>
    <col min="11256" max="11256" width="2.5546875" style="4" customWidth="1"/>
    <col min="11257" max="11257" width="55.109375" style="4" customWidth="1"/>
    <col min="11258" max="11258" width="11.6640625" style="4" customWidth="1"/>
    <col min="11259" max="11262" width="9.33203125" style="4" customWidth="1"/>
    <col min="11263" max="11511" width="9.109375" style="4"/>
    <col min="11512" max="11512" width="2.5546875" style="4" customWidth="1"/>
    <col min="11513" max="11513" width="55.109375" style="4" customWidth="1"/>
    <col min="11514" max="11514" width="11.6640625" style="4" customWidth="1"/>
    <col min="11515" max="11518" width="9.33203125" style="4" customWidth="1"/>
    <col min="11519" max="11767" width="9.109375" style="4"/>
    <col min="11768" max="11768" width="2.5546875" style="4" customWidth="1"/>
    <col min="11769" max="11769" width="55.109375" style="4" customWidth="1"/>
    <col min="11770" max="11770" width="11.6640625" style="4" customWidth="1"/>
    <col min="11771" max="11774" width="9.33203125" style="4" customWidth="1"/>
    <col min="11775" max="12023" width="9.109375" style="4"/>
    <col min="12024" max="12024" width="2.5546875" style="4" customWidth="1"/>
    <col min="12025" max="12025" width="55.109375" style="4" customWidth="1"/>
    <col min="12026" max="12026" width="11.6640625" style="4" customWidth="1"/>
    <col min="12027" max="12030" width="9.33203125" style="4" customWidth="1"/>
    <col min="12031" max="12279" width="9.109375" style="4"/>
    <col min="12280" max="12280" width="2.5546875" style="4" customWidth="1"/>
    <col min="12281" max="12281" width="55.109375" style="4" customWidth="1"/>
    <col min="12282" max="12282" width="11.6640625" style="4" customWidth="1"/>
    <col min="12283" max="12286" width="9.33203125" style="4" customWidth="1"/>
    <col min="12287" max="12535" width="9.109375" style="4"/>
    <col min="12536" max="12536" width="2.5546875" style="4" customWidth="1"/>
    <col min="12537" max="12537" width="55.109375" style="4" customWidth="1"/>
    <col min="12538" max="12538" width="11.6640625" style="4" customWidth="1"/>
    <col min="12539" max="12542" width="9.33203125" style="4" customWidth="1"/>
    <col min="12543" max="12791" width="9.109375" style="4"/>
    <col min="12792" max="12792" width="2.5546875" style="4" customWidth="1"/>
    <col min="12793" max="12793" width="55.109375" style="4" customWidth="1"/>
    <col min="12794" max="12794" width="11.6640625" style="4" customWidth="1"/>
    <col min="12795" max="12798" width="9.33203125" style="4" customWidth="1"/>
    <col min="12799" max="13047" width="9.109375" style="4"/>
    <col min="13048" max="13048" width="2.5546875" style="4" customWidth="1"/>
    <col min="13049" max="13049" width="55.109375" style="4" customWidth="1"/>
    <col min="13050" max="13050" width="11.6640625" style="4" customWidth="1"/>
    <col min="13051" max="13054" width="9.33203125" style="4" customWidth="1"/>
    <col min="13055" max="13303" width="9.109375" style="4"/>
    <col min="13304" max="13304" width="2.5546875" style="4" customWidth="1"/>
    <col min="13305" max="13305" width="55.109375" style="4" customWidth="1"/>
    <col min="13306" max="13306" width="11.6640625" style="4" customWidth="1"/>
    <col min="13307" max="13310" width="9.33203125" style="4" customWidth="1"/>
    <col min="13311" max="13559" width="9.109375" style="4"/>
    <col min="13560" max="13560" width="2.5546875" style="4" customWidth="1"/>
    <col min="13561" max="13561" width="55.109375" style="4" customWidth="1"/>
    <col min="13562" max="13562" width="11.6640625" style="4" customWidth="1"/>
    <col min="13563" max="13566" width="9.33203125" style="4" customWidth="1"/>
    <col min="13567" max="13815" width="9.109375" style="4"/>
    <col min="13816" max="13816" width="2.5546875" style="4" customWidth="1"/>
    <col min="13817" max="13817" width="55.109375" style="4" customWidth="1"/>
    <col min="13818" max="13818" width="11.6640625" style="4" customWidth="1"/>
    <col min="13819" max="13822" width="9.33203125" style="4" customWidth="1"/>
    <col min="13823" max="14071" width="9.109375" style="4"/>
    <col min="14072" max="14072" width="2.5546875" style="4" customWidth="1"/>
    <col min="14073" max="14073" width="55.109375" style="4" customWidth="1"/>
    <col min="14074" max="14074" width="11.6640625" style="4" customWidth="1"/>
    <col min="14075" max="14078" width="9.33203125" style="4" customWidth="1"/>
    <col min="14079" max="14327" width="9.109375" style="4"/>
    <col min="14328" max="14328" width="2.5546875" style="4" customWidth="1"/>
    <col min="14329" max="14329" width="55.109375" style="4" customWidth="1"/>
    <col min="14330" max="14330" width="11.6640625" style="4" customWidth="1"/>
    <col min="14331" max="14334" width="9.33203125" style="4" customWidth="1"/>
    <col min="14335" max="14583" width="9.109375" style="4"/>
    <col min="14584" max="14584" width="2.5546875" style="4" customWidth="1"/>
    <col min="14585" max="14585" width="55.109375" style="4" customWidth="1"/>
    <col min="14586" max="14586" width="11.6640625" style="4" customWidth="1"/>
    <col min="14587" max="14590" width="9.33203125" style="4" customWidth="1"/>
    <col min="14591" max="14839" width="9.109375" style="4"/>
    <col min="14840" max="14840" width="2.5546875" style="4" customWidth="1"/>
    <col min="14841" max="14841" width="55.109375" style="4" customWidth="1"/>
    <col min="14842" max="14842" width="11.6640625" style="4" customWidth="1"/>
    <col min="14843" max="14846" width="9.33203125" style="4" customWidth="1"/>
    <col min="14847" max="15095" width="9.109375" style="4"/>
    <col min="15096" max="15096" width="2.5546875" style="4" customWidth="1"/>
    <col min="15097" max="15097" width="55.109375" style="4" customWidth="1"/>
    <col min="15098" max="15098" width="11.6640625" style="4" customWidth="1"/>
    <col min="15099" max="15102" width="9.33203125" style="4" customWidth="1"/>
    <col min="15103" max="15351" width="9.109375" style="4"/>
    <col min="15352" max="15352" width="2.5546875" style="4" customWidth="1"/>
    <col min="15353" max="15353" width="55.109375" style="4" customWidth="1"/>
    <col min="15354" max="15354" width="11.6640625" style="4" customWidth="1"/>
    <col min="15355" max="15358" width="9.33203125" style="4" customWidth="1"/>
    <col min="15359" max="15607" width="9.109375" style="4"/>
    <col min="15608" max="15608" width="2.5546875" style="4" customWidth="1"/>
    <col min="15609" max="15609" width="55.109375" style="4" customWidth="1"/>
    <col min="15610" max="15610" width="11.6640625" style="4" customWidth="1"/>
    <col min="15611" max="15614" width="9.33203125" style="4" customWidth="1"/>
    <col min="15615" max="15863" width="9.109375" style="4"/>
    <col min="15864" max="15864" width="2.5546875" style="4" customWidth="1"/>
    <col min="15865" max="15865" width="55.109375" style="4" customWidth="1"/>
    <col min="15866" max="15866" width="11.6640625" style="4" customWidth="1"/>
    <col min="15867" max="15870" width="9.33203125" style="4" customWidth="1"/>
    <col min="15871" max="16119" width="9.109375" style="4"/>
    <col min="16120" max="16120" width="2.5546875" style="4" customWidth="1"/>
    <col min="16121" max="16121" width="55.109375" style="4" customWidth="1"/>
    <col min="16122" max="16122" width="11.6640625" style="4" customWidth="1"/>
    <col min="16123" max="16126" width="9.33203125" style="4" customWidth="1"/>
    <col min="16127" max="16331" width="9.109375" style="4"/>
    <col min="16332" max="16383" width="8.88671875" style="4" customWidth="1"/>
    <col min="16384" max="16384" width="9.109375" style="4"/>
  </cols>
  <sheetData>
    <row r="1" spans="1:57" s="3" customFormat="1" ht="17.399999999999999" x14ac:dyDescent="0.3">
      <c r="A1" s="1" t="s">
        <v>176</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3">
      <c r="D2" s="4"/>
      <c r="E2"/>
      <c r="J2" s="4"/>
      <c r="K2" s="4"/>
      <c r="P2" s="4"/>
      <c r="Q2" s="4"/>
      <c r="V2" s="4"/>
      <c r="W2" s="4"/>
      <c r="AB2" s="4"/>
      <c r="AC2" s="4"/>
      <c r="AF2"/>
      <c r="AH2" s="4"/>
      <c r="AI2" s="4"/>
      <c r="AN2" s="4"/>
      <c r="AO2" s="4"/>
      <c r="AT2" s="4"/>
      <c r="AU2" s="4"/>
      <c r="AZ2" s="4"/>
      <c r="BA2" s="4"/>
      <c r="BE2" s="4"/>
    </row>
    <row r="3" spans="1:57" x14ac:dyDescent="0.3">
      <c r="A3" s="4" t="s">
        <v>0</v>
      </c>
      <c r="D3" s="4"/>
      <c r="E3" s="4"/>
      <c r="J3" s="4"/>
      <c r="K3" s="4"/>
      <c r="M3"/>
      <c r="P3" s="4"/>
      <c r="Q3" s="4"/>
      <c r="V3" s="4"/>
      <c r="W3" s="4"/>
      <c r="AB3" s="4"/>
      <c r="AC3" s="4"/>
      <c r="AF3"/>
      <c r="AH3" s="4"/>
      <c r="AI3" s="4"/>
      <c r="AJ3"/>
      <c r="AK3"/>
      <c r="AM3"/>
      <c r="AN3" s="4"/>
      <c r="AO3" s="4"/>
      <c r="AT3" s="4"/>
      <c r="AU3" s="4"/>
      <c r="AZ3" s="4"/>
      <c r="BA3" s="4"/>
      <c r="BE3" s="4"/>
    </row>
    <row r="4" spans="1:57" x14ac:dyDescent="0.3">
      <c r="A4" s="4" t="s">
        <v>1</v>
      </c>
      <c r="D4" s="4"/>
      <c r="E4" s="4"/>
      <c r="J4" s="4"/>
      <c r="K4" s="4"/>
      <c r="M4"/>
      <c r="P4" s="4"/>
      <c r="Q4" s="4"/>
      <c r="V4" s="4"/>
      <c r="W4" s="4"/>
      <c r="AB4" s="4"/>
      <c r="AC4" s="4"/>
      <c r="AF4"/>
      <c r="AH4" s="4"/>
      <c r="AI4" s="4"/>
      <c r="AJ4"/>
      <c r="AK4"/>
      <c r="AM4"/>
      <c r="AN4" s="4"/>
      <c r="AO4" s="4"/>
      <c r="AT4" s="4"/>
      <c r="AU4" s="4"/>
      <c r="AZ4" s="4"/>
      <c r="BA4" s="4"/>
      <c r="BE4" s="4"/>
    </row>
    <row r="5" spans="1:57" x14ac:dyDescent="0.3">
      <c r="D5" s="6"/>
      <c r="E5" s="4"/>
      <c r="J5" s="4"/>
      <c r="K5" s="4"/>
      <c r="P5" s="4"/>
      <c r="Q5" s="4"/>
      <c r="V5" s="4"/>
      <c r="W5" s="4"/>
      <c r="AB5" s="4"/>
      <c r="AC5" s="4"/>
      <c r="AF5"/>
      <c r="AH5" s="4"/>
      <c r="AI5" s="4"/>
      <c r="AN5" s="4"/>
      <c r="AO5" s="4"/>
      <c r="AT5" s="4"/>
      <c r="AU5" s="4"/>
      <c r="AZ5" s="4"/>
      <c r="BA5" s="4"/>
      <c r="BE5" s="4"/>
    </row>
    <row r="6" spans="1:57" s="7" customFormat="1" x14ac:dyDescent="0.3">
      <c r="B6" s="8" t="s">
        <v>2</v>
      </c>
      <c r="C6"/>
      <c r="D6" s="90"/>
      <c r="E6" s="9"/>
      <c r="F6" s="10"/>
      <c r="G6" s="10"/>
      <c r="J6" s="90"/>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3">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3">
      <c r="B8"/>
      <c r="C8" s="218" t="s">
        <v>3</v>
      </c>
      <c r="D8" s="218"/>
      <c r="E8" s="218"/>
      <c r="F8" s="218"/>
      <c r="G8" s="219"/>
      <c r="I8" s="215" t="s">
        <v>4</v>
      </c>
      <c r="J8" s="216"/>
      <c r="K8" s="216"/>
      <c r="L8" s="216"/>
      <c r="M8" s="217"/>
      <c r="O8" s="220" t="s">
        <v>5</v>
      </c>
      <c r="P8" s="221"/>
      <c r="Q8" s="221"/>
      <c r="R8" s="221"/>
      <c r="S8" s="222"/>
      <c r="U8" s="223" t="s">
        <v>6</v>
      </c>
      <c r="V8" s="224"/>
      <c r="W8" s="224"/>
      <c r="X8" s="224"/>
      <c r="Y8" s="225"/>
      <c r="AA8" s="209" t="s">
        <v>7</v>
      </c>
      <c r="AB8" s="210"/>
      <c r="AC8" s="210"/>
      <c r="AD8" s="210"/>
      <c r="AE8" s="211"/>
      <c r="AG8" s="215" t="s">
        <v>8</v>
      </c>
      <c r="AH8" s="216"/>
      <c r="AI8" s="216"/>
      <c r="AJ8" s="216"/>
      <c r="AK8" s="217"/>
      <c r="AM8" s="220" t="s">
        <v>9</v>
      </c>
      <c r="AN8" s="221"/>
      <c r="AO8" s="221"/>
      <c r="AP8" s="221"/>
      <c r="AQ8" s="222"/>
      <c r="AS8" s="223" t="s">
        <v>10</v>
      </c>
      <c r="AT8" s="224"/>
      <c r="AU8" s="224"/>
      <c r="AV8" s="224"/>
      <c r="AW8" s="225"/>
      <c r="AY8" s="209" t="s">
        <v>7</v>
      </c>
      <c r="AZ8" s="210"/>
      <c r="BA8" s="210"/>
      <c r="BB8" s="210"/>
      <c r="BC8" s="211"/>
    </row>
    <row r="9" spans="1:57" s="12" customFormat="1" x14ac:dyDescent="0.3">
      <c r="B9" s="13" t="s">
        <v>11</v>
      </c>
      <c r="C9" s="13" t="s">
        <v>12</v>
      </c>
      <c r="D9" s="14" t="s">
        <v>13</v>
      </c>
      <c r="E9" s="15" t="s">
        <v>14</v>
      </c>
      <c r="F9" s="16" t="s">
        <v>15</v>
      </c>
      <c r="G9" s="17" t="s">
        <v>16</v>
      </c>
      <c r="I9" s="13" t="s">
        <v>12</v>
      </c>
      <c r="J9" s="14" t="s">
        <v>13</v>
      </c>
      <c r="K9" s="15" t="s">
        <v>14</v>
      </c>
      <c r="L9" s="16" t="s">
        <v>15</v>
      </c>
      <c r="M9" s="17" t="s">
        <v>16</v>
      </c>
      <c r="N9" s="195"/>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5"/>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6"/>
    </row>
    <row r="10" spans="1:57" x14ac:dyDescent="0.3">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 customHeight="1" x14ac:dyDescent="0.3">
      <c r="B11" s="212" t="s">
        <v>116</v>
      </c>
      <c r="C11" s="213"/>
      <c r="D11" s="213"/>
      <c r="E11" s="213"/>
      <c r="F11" s="213"/>
      <c r="G11" s="214"/>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3">
      <c r="B12" s="25" t="s">
        <v>17</v>
      </c>
      <c r="C12" s="25" t="s">
        <v>18</v>
      </c>
      <c r="D12" s="26">
        <v>74.2</v>
      </c>
      <c r="E12" s="27"/>
      <c r="F12" s="28"/>
      <c r="G12" s="29"/>
      <c r="I12" s="25" t="s">
        <v>18</v>
      </c>
      <c r="J12" s="26">
        <v>70.42</v>
      </c>
      <c r="K12" s="30"/>
      <c r="L12" s="31"/>
      <c r="M12" s="32"/>
      <c r="O12" s="25" t="s">
        <v>18</v>
      </c>
      <c r="P12" s="26">
        <v>73.393000000000001</v>
      </c>
      <c r="Q12" s="30"/>
      <c r="R12" s="31"/>
      <c r="S12" s="32"/>
      <c r="U12" s="25" t="s">
        <v>18</v>
      </c>
      <c r="V12" s="26">
        <v>79.787999999999997</v>
      </c>
      <c r="W12" s="30"/>
      <c r="X12" s="31"/>
      <c r="Y12" s="32"/>
      <c r="AA12" s="25" t="s">
        <v>18</v>
      </c>
      <c r="AB12" s="26">
        <v>79.138000000000005</v>
      </c>
      <c r="AC12" s="30"/>
      <c r="AD12" s="31"/>
      <c r="AE12" s="32"/>
      <c r="AG12" s="25" t="s">
        <v>18</v>
      </c>
      <c r="AH12" s="26">
        <v>73.233999999999995</v>
      </c>
      <c r="AI12" s="30"/>
      <c r="AJ12" s="31"/>
      <c r="AK12" s="32"/>
      <c r="AM12" s="25" t="s">
        <v>18</v>
      </c>
      <c r="AN12" s="26">
        <v>73.992999999999995</v>
      </c>
      <c r="AO12" s="30"/>
      <c r="AP12" s="31"/>
      <c r="AQ12" s="32"/>
      <c r="AS12" s="25" t="s">
        <v>18</v>
      </c>
      <c r="AT12" s="26">
        <v>75.747</v>
      </c>
      <c r="AU12" s="30"/>
      <c r="AV12" s="31"/>
      <c r="AW12" s="32"/>
      <c r="AY12" s="25" t="s">
        <v>18</v>
      </c>
      <c r="AZ12" s="26">
        <v>79.138000000000005</v>
      </c>
      <c r="BA12" s="30"/>
      <c r="BB12" s="31"/>
      <c r="BC12" s="32"/>
    </row>
    <row r="13" spans="1:57" s="7" customFormat="1" x14ac:dyDescent="0.3">
      <c r="B13" s="25" t="s">
        <v>117</v>
      </c>
      <c r="C13" s="25" t="s">
        <v>18</v>
      </c>
      <c r="D13" s="26">
        <v>76.2</v>
      </c>
      <c r="E13" s="27"/>
      <c r="F13" s="28"/>
      <c r="G13" s="29"/>
      <c r="I13" s="25" t="s">
        <v>18</v>
      </c>
      <c r="J13" s="26">
        <v>72.319000000000003</v>
      </c>
      <c r="K13" s="27"/>
      <c r="L13" s="28"/>
      <c r="M13" s="29"/>
      <c r="N13"/>
      <c r="O13" s="25" t="s">
        <v>18</v>
      </c>
      <c r="P13" s="26">
        <v>75.372</v>
      </c>
      <c r="Q13" s="27"/>
      <c r="R13" s="28"/>
      <c r="S13" s="29"/>
      <c r="U13" s="25" t="s">
        <v>18</v>
      </c>
      <c r="V13" s="26">
        <v>81.936999999999998</v>
      </c>
      <c r="W13" s="27"/>
      <c r="X13" s="28"/>
      <c r="Y13" s="29"/>
      <c r="AA13" s="25" t="s">
        <v>18</v>
      </c>
      <c r="AB13" s="26">
        <v>81.27</v>
      </c>
      <c r="AC13" s="27"/>
      <c r="AD13" s="28"/>
      <c r="AE13" s="29"/>
      <c r="AG13" s="25" t="s">
        <v>18</v>
      </c>
      <c r="AH13" s="26">
        <v>75.207999999999998</v>
      </c>
      <c r="AI13" s="27"/>
      <c r="AJ13" s="28"/>
      <c r="AK13" s="29"/>
      <c r="AL13"/>
      <c r="AM13" s="25" t="s">
        <v>18</v>
      </c>
      <c r="AN13" s="26">
        <v>75.986999999999995</v>
      </c>
      <c r="AO13" s="27"/>
      <c r="AP13" s="28"/>
      <c r="AQ13" s="29"/>
      <c r="AS13" s="25" t="s">
        <v>18</v>
      </c>
      <c r="AT13" s="26">
        <v>77.787999999999997</v>
      </c>
      <c r="AU13" s="27"/>
      <c r="AV13" s="28"/>
      <c r="AW13" s="29"/>
      <c r="AY13" s="25" t="s">
        <v>18</v>
      </c>
      <c r="AZ13" s="26">
        <v>81.27</v>
      </c>
      <c r="BA13" s="27"/>
      <c r="BB13" s="28"/>
      <c r="BC13" s="29"/>
      <c r="BE13" s="197"/>
    </row>
    <row r="14" spans="1:57" x14ac:dyDescent="0.3">
      <c r="B14" s="25" t="s">
        <v>118</v>
      </c>
      <c r="C14" s="25" t="s">
        <v>18</v>
      </c>
      <c r="D14" s="26">
        <v>77.2</v>
      </c>
      <c r="E14" s="27"/>
      <c r="F14" s="28"/>
      <c r="G14" s="29"/>
      <c r="I14" s="25" t="s">
        <v>18</v>
      </c>
      <c r="J14" s="26">
        <v>73.268000000000001</v>
      </c>
      <c r="K14" s="27"/>
      <c r="L14" s="28"/>
      <c r="M14" s="29"/>
      <c r="O14" s="25" t="s">
        <v>18</v>
      </c>
      <c r="P14" s="26">
        <v>76.361000000000004</v>
      </c>
      <c r="Q14" s="27"/>
      <c r="R14" s="28"/>
      <c r="S14" s="29"/>
      <c r="U14" s="25" t="s">
        <v>18</v>
      </c>
      <c r="V14" s="26">
        <v>83.012</v>
      </c>
      <c r="W14" s="27"/>
      <c r="X14" s="28"/>
      <c r="Y14" s="29"/>
      <c r="AA14" s="25" t="s">
        <v>18</v>
      </c>
      <c r="AB14" s="26">
        <v>82.335999999999999</v>
      </c>
      <c r="AC14" s="27"/>
      <c r="AD14" s="28"/>
      <c r="AE14" s="29"/>
      <c r="AG14" s="25" t="s">
        <v>18</v>
      </c>
      <c r="AH14" s="26">
        <v>76.194999999999993</v>
      </c>
      <c r="AI14" s="27"/>
      <c r="AJ14" s="28"/>
      <c r="AK14" s="29"/>
      <c r="AM14" s="25" t="s">
        <v>18</v>
      </c>
      <c r="AN14" s="26">
        <v>76.984999999999999</v>
      </c>
      <c r="AO14" s="27"/>
      <c r="AP14" s="28"/>
      <c r="AQ14" s="29"/>
      <c r="AS14" s="25" t="s">
        <v>18</v>
      </c>
      <c r="AT14" s="26">
        <v>78.808999999999997</v>
      </c>
      <c r="AU14" s="27"/>
      <c r="AV14" s="28"/>
      <c r="AW14" s="29"/>
      <c r="AY14" s="25" t="s">
        <v>18</v>
      </c>
      <c r="AZ14" s="26">
        <v>82.335999999999999</v>
      </c>
      <c r="BA14" s="27"/>
      <c r="BB14" s="28"/>
      <c r="BC14" s="29"/>
      <c r="BE14" s="197"/>
    </row>
    <row r="15" spans="1:57" x14ac:dyDescent="0.3">
      <c r="B15" s="25" t="s">
        <v>155</v>
      </c>
      <c r="C15" s="25" t="s">
        <v>18</v>
      </c>
      <c r="D15" s="26">
        <v>76.5</v>
      </c>
      <c r="E15" s="27"/>
      <c r="F15" s="28"/>
      <c r="G15" s="29"/>
      <c r="I15" s="25" t="s">
        <v>18</v>
      </c>
      <c r="J15" s="26">
        <v>72.644000000000005</v>
      </c>
      <c r="K15" s="27"/>
      <c r="L15" s="28"/>
      <c r="M15" s="29"/>
      <c r="O15" s="25" t="s">
        <v>18</v>
      </c>
      <c r="P15" s="26">
        <v>75.677000000000007</v>
      </c>
      <c r="Q15" s="27"/>
      <c r="R15" s="28"/>
      <c r="S15" s="29"/>
      <c r="U15" s="25" t="s">
        <v>18</v>
      </c>
      <c r="V15" s="26">
        <v>82.2</v>
      </c>
      <c r="W15" s="27"/>
      <c r="X15" s="28"/>
      <c r="Y15" s="29"/>
      <c r="AA15" s="25" t="s">
        <v>18</v>
      </c>
      <c r="AB15" s="26">
        <v>81.537000000000006</v>
      </c>
      <c r="AC15" s="27"/>
      <c r="AD15" s="28"/>
      <c r="AE15" s="29"/>
      <c r="AG15" s="25" t="s">
        <v>18</v>
      </c>
      <c r="AH15" s="26">
        <v>75.513999999999996</v>
      </c>
      <c r="AI15" s="27"/>
      <c r="AJ15" s="28"/>
      <c r="AK15" s="29"/>
      <c r="AM15" s="25" t="s">
        <v>18</v>
      </c>
      <c r="AN15" s="26">
        <v>76.289000000000001</v>
      </c>
      <c r="AO15" s="27"/>
      <c r="AP15" s="28"/>
      <c r="AQ15" s="29"/>
      <c r="AS15" s="25" t="s">
        <v>18</v>
      </c>
      <c r="AT15" s="26">
        <v>78.078000000000003</v>
      </c>
      <c r="AU15" s="27"/>
      <c r="AV15" s="28"/>
      <c r="AW15" s="29"/>
      <c r="AY15" s="25" t="s">
        <v>18</v>
      </c>
      <c r="AZ15" s="26">
        <v>81.537000000000006</v>
      </c>
      <c r="BA15" s="27"/>
      <c r="BB15" s="28"/>
      <c r="BC15" s="29"/>
      <c r="BE15" s="197"/>
    </row>
    <row r="16" spans="1:57" x14ac:dyDescent="0.3">
      <c r="B16" s="34" t="s">
        <v>119</v>
      </c>
      <c r="C16" s="34" t="s">
        <v>18</v>
      </c>
      <c r="D16" s="35">
        <v>77</v>
      </c>
      <c r="E16" s="36"/>
      <c r="F16" s="37"/>
      <c r="G16" s="38"/>
      <c r="I16" s="34" t="s">
        <v>18</v>
      </c>
      <c r="J16" s="35">
        <v>72.808999999999997</v>
      </c>
      <c r="K16" s="36"/>
      <c r="L16" s="37"/>
      <c r="M16" s="38"/>
      <c r="O16" s="34" t="s">
        <v>18</v>
      </c>
      <c r="P16" s="35">
        <v>75.447000000000003</v>
      </c>
      <c r="Q16" s="36"/>
      <c r="R16" s="37"/>
      <c r="S16" s="38"/>
      <c r="U16" s="34" t="s">
        <v>18</v>
      </c>
      <c r="V16" s="35">
        <v>82.861999999999995</v>
      </c>
      <c r="W16" s="36"/>
      <c r="X16" s="37"/>
      <c r="Y16" s="38"/>
      <c r="AA16" s="34" t="s">
        <v>18</v>
      </c>
      <c r="AB16" s="35">
        <v>83.86</v>
      </c>
      <c r="AC16" s="36"/>
      <c r="AD16" s="37"/>
      <c r="AE16" s="38"/>
      <c r="AG16" s="34" t="s">
        <v>18</v>
      </c>
      <c r="AH16" s="35">
        <v>75.629000000000005</v>
      </c>
      <c r="AI16" s="36"/>
      <c r="AJ16" s="37"/>
      <c r="AK16" s="38"/>
      <c r="AM16" s="34" t="s">
        <v>18</v>
      </c>
      <c r="AN16" s="35">
        <v>76.456999999999994</v>
      </c>
      <c r="AO16" s="36"/>
      <c r="AP16" s="37"/>
      <c r="AQ16" s="38"/>
      <c r="AS16" s="34" t="s">
        <v>18</v>
      </c>
      <c r="AT16" s="35">
        <v>78.341999999999999</v>
      </c>
      <c r="AU16" s="36"/>
      <c r="AV16" s="37"/>
      <c r="AW16" s="38"/>
      <c r="AY16" s="34" t="s">
        <v>18</v>
      </c>
      <c r="AZ16" s="35">
        <v>83.86</v>
      </c>
      <c r="BA16" s="36"/>
      <c r="BB16" s="37"/>
      <c r="BC16" s="38"/>
      <c r="BE16" s="197"/>
    </row>
    <row r="17" spans="2:57" x14ac:dyDescent="0.3">
      <c r="B17" s="39" t="s">
        <v>119</v>
      </c>
      <c r="C17" s="39" t="s">
        <v>20</v>
      </c>
      <c r="D17" s="40">
        <v>99.977000000000004</v>
      </c>
      <c r="E17" s="36"/>
      <c r="F17" s="37"/>
      <c r="G17" s="38"/>
      <c r="I17" s="39" t="s">
        <v>20</v>
      </c>
      <c r="J17" s="40">
        <v>94.566999999999993</v>
      </c>
      <c r="K17" s="36"/>
      <c r="L17" s="37"/>
      <c r="M17" s="38"/>
      <c r="O17" s="39" t="s">
        <v>20</v>
      </c>
      <c r="P17" s="40">
        <v>97.971999999999994</v>
      </c>
      <c r="Q17" s="36"/>
      <c r="R17" s="37"/>
      <c r="S17" s="38"/>
      <c r="U17" s="39" t="s">
        <v>20</v>
      </c>
      <c r="V17" s="40">
        <v>107.545</v>
      </c>
      <c r="W17" s="36"/>
      <c r="X17" s="37"/>
      <c r="Y17" s="38"/>
      <c r="AA17" s="39" t="s">
        <v>20</v>
      </c>
      <c r="AB17" s="40">
        <v>108.833</v>
      </c>
      <c r="AC17" s="36"/>
      <c r="AD17" s="37"/>
      <c r="AE17" s="38"/>
      <c r="AG17" s="39" t="s">
        <v>20</v>
      </c>
      <c r="AH17" s="40">
        <v>98.207999999999998</v>
      </c>
      <c r="AI17" s="36"/>
      <c r="AJ17" s="37"/>
      <c r="AK17" s="38"/>
      <c r="AM17" s="39" t="s">
        <v>20</v>
      </c>
      <c r="AN17" s="40">
        <v>99.275999999999996</v>
      </c>
      <c r="AO17" s="36"/>
      <c r="AP17" s="37"/>
      <c r="AQ17" s="38"/>
      <c r="AS17" s="39" t="s">
        <v>20</v>
      </c>
      <c r="AT17" s="40">
        <v>101.709</v>
      </c>
      <c r="AU17" s="36"/>
      <c r="AV17" s="37"/>
      <c r="AW17" s="38"/>
      <c r="AY17" s="39" t="s">
        <v>20</v>
      </c>
      <c r="AZ17" s="40">
        <v>108.833</v>
      </c>
      <c r="BA17" s="36"/>
      <c r="BB17" s="37"/>
      <c r="BC17" s="38"/>
      <c r="BE17" s="197"/>
    </row>
    <row r="18" spans="2:57" x14ac:dyDescent="0.3">
      <c r="B18" s="41" t="s">
        <v>119</v>
      </c>
      <c r="C18" s="41" t="s">
        <v>21</v>
      </c>
      <c r="D18" s="42"/>
      <c r="E18" s="43">
        <v>100</v>
      </c>
      <c r="F18" s="44">
        <v>5.2400000000000002E-2</v>
      </c>
      <c r="G18" s="45">
        <v>92.350300000000004</v>
      </c>
      <c r="I18" s="41" t="s">
        <v>21</v>
      </c>
      <c r="J18" s="42"/>
      <c r="K18" s="43">
        <v>100</v>
      </c>
      <c r="L18" s="44">
        <v>4.9599999999999998E-2</v>
      </c>
      <c r="M18" s="45">
        <v>87.348399999999998</v>
      </c>
      <c r="O18" s="41" t="s">
        <v>21</v>
      </c>
      <c r="P18" s="42"/>
      <c r="Q18" s="43">
        <v>100</v>
      </c>
      <c r="R18" s="44">
        <v>5.1400000000000001E-2</v>
      </c>
      <c r="S18" s="45">
        <v>90.491200000000006</v>
      </c>
      <c r="U18" s="41" t="s">
        <v>21</v>
      </c>
      <c r="V18" s="42"/>
      <c r="W18" s="43">
        <v>100</v>
      </c>
      <c r="X18" s="44">
        <v>5.6300000000000003E-2</v>
      </c>
      <c r="Y18" s="45">
        <v>99.350200000000001</v>
      </c>
      <c r="AA18" s="41" t="s">
        <v>21</v>
      </c>
      <c r="AB18" s="42"/>
      <c r="AC18" s="43">
        <v>100</v>
      </c>
      <c r="AD18" s="44">
        <v>5.7000000000000002E-2</v>
      </c>
      <c r="AE18" s="45">
        <v>100.536</v>
      </c>
      <c r="AG18" s="41" t="s">
        <v>21</v>
      </c>
      <c r="AH18" s="42"/>
      <c r="AI18" s="43">
        <v>100</v>
      </c>
      <c r="AJ18" s="44">
        <v>5.1499999999999997E-2</v>
      </c>
      <c r="AK18" s="45">
        <v>90.711799999999997</v>
      </c>
      <c r="AM18" s="41" t="s">
        <v>21</v>
      </c>
      <c r="AN18" s="42"/>
      <c r="AO18" s="43">
        <v>100</v>
      </c>
      <c r="AP18" s="44">
        <v>5.1999999999999998E-2</v>
      </c>
      <c r="AQ18" s="45">
        <v>91.707300000000004</v>
      </c>
      <c r="AS18" s="41" t="s">
        <v>21</v>
      </c>
      <c r="AT18" s="42"/>
      <c r="AU18" s="43">
        <v>100</v>
      </c>
      <c r="AV18" s="44">
        <v>5.33E-2</v>
      </c>
      <c r="AW18" s="45">
        <v>93.951700000000002</v>
      </c>
      <c r="AY18" s="41" t="s">
        <v>21</v>
      </c>
      <c r="AZ18" s="42"/>
      <c r="BA18" s="43">
        <v>100</v>
      </c>
      <c r="BB18" s="44">
        <v>5.7000000000000002E-2</v>
      </c>
      <c r="BC18" s="45">
        <v>100.536</v>
      </c>
      <c r="BE18" s="197"/>
    </row>
    <row r="19" spans="2:57" x14ac:dyDescent="0.3">
      <c r="B19" s="34" t="s">
        <v>120</v>
      </c>
      <c r="C19" s="34" t="s">
        <v>18</v>
      </c>
      <c r="D19" s="35">
        <v>90.8</v>
      </c>
      <c r="E19" s="36"/>
      <c r="F19" s="37"/>
      <c r="G19" s="38"/>
      <c r="I19" s="34" t="s">
        <v>18</v>
      </c>
      <c r="J19" s="35">
        <v>85.876999999999995</v>
      </c>
      <c r="K19" s="36"/>
      <c r="L19" s="37"/>
      <c r="M19" s="38"/>
      <c r="O19" s="34" t="s">
        <v>18</v>
      </c>
      <c r="P19" s="35">
        <v>88.975999999999999</v>
      </c>
      <c r="Q19" s="36"/>
      <c r="R19" s="37"/>
      <c r="S19" s="38"/>
      <c r="U19" s="34" t="s">
        <v>18</v>
      </c>
      <c r="V19" s="35">
        <v>97.686999999999998</v>
      </c>
      <c r="W19" s="36"/>
      <c r="X19" s="37"/>
      <c r="Y19" s="38"/>
      <c r="AA19" s="34" t="s">
        <v>18</v>
      </c>
      <c r="AB19" s="35">
        <v>98.858999999999995</v>
      </c>
      <c r="AC19" s="36"/>
      <c r="AD19" s="37"/>
      <c r="AE19" s="38"/>
      <c r="AG19" s="34" t="s">
        <v>18</v>
      </c>
      <c r="AH19" s="35">
        <v>89.19</v>
      </c>
      <c r="AI19" s="36"/>
      <c r="AJ19" s="37"/>
      <c r="AK19" s="38"/>
      <c r="AM19" s="34" t="s">
        <v>18</v>
      </c>
      <c r="AN19" s="35">
        <v>90.162000000000006</v>
      </c>
      <c r="AO19" s="36"/>
      <c r="AP19" s="37"/>
      <c r="AQ19" s="38"/>
      <c r="AS19" s="34" t="s">
        <v>18</v>
      </c>
      <c r="AT19" s="35">
        <v>92.376999999999995</v>
      </c>
      <c r="AU19" s="36"/>
      <c r="AV19" s="37"/>
      <c r="AW19" s="38"/>
      <c r="AY19" s="34" t="s">
        <v>18</v>
      </c>
      <c r="AZ19" s="35">
        <v>98.858999999999995</v>
      </c>
      <c r="BA19" s="36"/>
      <c r="BB19" s="37"/>
      <c r="BC19" s="38"/>
      <c r="BE19" s="197"/>
    </row>
    <row r="20" spans="2:57" x14ac:dyDescent="0.3">
      <c r="B20" s="39" t="s">
        <v>120</v>
      </c>
      <c r="C20" s="39" t="s">
        <v>20</v>
      </c>
      <c r="D20" s="40">
        <v>117.464</v>
      </c>
      <c r="E20" s="36"/>
      <c r="F20" s="37"/>
      <c r="G20" s="38"/>
      <c r="I20" s="39" t="s">
        <v>20</v>
      </c>
      <c r="J20" s="40">
        <v>111.127</v>
      </c>
      <c r="K20" s="36"/>
      <c r="L20" s="37"/>
      <c r="M20" s="38"/>
      <c r="O20" s="39" t="s">
        <v>20</v>
      </c>
      <c r="P20" s="40">
        <v>115.116</v>
      </c>
      <c r="Q20" s="36"/>
      <c r="R20" s="37"/>
      <c r="S20" s="38"/>
      <c r="U20" s="39" t="s">
        <v>20</v>
      </c>
      <c r="V20" s="40">
        <v>126.32899999999999</v>
      </c>
      <c r="W20" s="36"/>
      <c r="X20" s="37"/>
      <c r="Y20" s="38"/>
      <c r="AA20" s="39" t="s">
        <v>20</v>
      </c>
      <c r="AB20" s="40">
        <v>127.83799999999999</v>
      </c>
      <c r="AC20" s="36"/>
      <c r="AD20" s="37"/>
      <c r="AE20" s="38"/>
      <c r="AG20" s="39" t="s">
        <v>20</v>
      </c>
      <c r="AH20" s="40">
        <v>115.39100000000001</v>
      </c>
      <c r="AI20" s="36"/>
      <c r="AJ20" s="37"/>
      <c r="AK20" s="38"/>
      <c r="AM20" s="39" t="s">
        <v>20</v>
      </c>
      <c r="AN20" s="40">
        <v>116.642</v>
      </c>
      <c r="AO20" s="36"/>
      <c r="AP20" s="37"/>
      <c r="AQ20" s="38"/>
      <c r="AS20" s="39" t="s">
        <v>20</v>
      </c>
      <c r="AT20" s="40">
        <v>119.494</v>
      </c>
      <c r="AU20" s="36"/>
      <c r="AV20" s="37"/>
      <c r="AW20" s="38"/>
      <c r="AY20" s="39" t="s">
        <v>20</v>
      </c>
      <c r="AZ20" s="40">
        <v>127.83799999999999</v>
      </c>
      <c r="BA20" s="36"/>
      <c r="BB20" s="37"/>
      <c r="BC20" s="38"/>
      <c r="BE20" s="197"/>
    </row>
    <row r="21" spans="2:57" x14ac:dyDescent="0.3">
      <c r="B21" s="41" t="s">
        <v>120</v>
      </c>
      <c r="C21" s="41" t="s">
        <v>21</v>
      </c>
      <c r="D21" s="42"/>
      <c r="E21" s="43">
        <v>100</v>
      </c>
      <c r="F21" s="44">
        <v>6.2300000000000001E-2</v>
      </c>
      <c r="G21" s="45">
        <v>108.3639</v>
      </c>
      <c r="I21" s="41" t="s">
        <v>21</v>
      </c>
      <c r="J21" s="42"/>
      <c r="K21" s="43">
        <v>100</v>
      </c>
      <c r="L21" s="44">
        <v>5.8999999999999997E-2</v>
      </c>
      <c r="M21" s="45">
        <v>102.5087</v>
      </c>
      <c r="O21" s="41" t="s">
        <v>21</v>
      </c>
      <c r="P21" s="42"/>
      <c r="Q21" s="43">
        <v>100</v>
      </c>
      <c r="R21" s="44">
        <v>6.1100000000000002E-2</v>
      </c>
      <c r="S21" s="45">
        <v>106.1908</v>
      </c>
      <c r="U21" s="41" t="s">
        <v>21</v>
      </c>
      <c r="V21" s="42"/>
      <c r="W21" s="43">
        <v>100</v>
      </c>
      <c r="X21" s="44">
        <v>6.6900000000000001E-2</v>
      </c>
      <c r="Y21" s="45">
        <v>116.5573</v>
      </c>
      <c r="AA21" s="41" t="s">
        <v>21</v>
      </c>
      <c r="AB21" s="42"/>
      <c r="AC21" s="43">
        <v>100</v>
      </c>
      <c r="AD21" s="44">
        <v>6.7699999999999996E-2</v>
      </c>
      <c r="AE21" s="45">
        <v>117.9492</v>
      </c>
      <c r="AG21" s="41" t="s">
        <v>21</v>
      </c>
      <c r="AH21" s="42"/>
      <c r="AI21" s="43">
        <v>100</v>
      </c>
      <c r="AJ21" s="44">
        <v>6.1199999999999997E-2</v>
      </c>
      <c r="AK21" s="45">
        <v>106.45180000000001</v>
      </c>
      <c r="AM21" s="41" t="s">
        <v>21</v>
      </c>
      <c r="AN21" s="42"/>
      <c r="AO21" s="43">
        <v>100</v>
      </c>
      <c r="AP21" s="44">
        <v>6.1899999999999997E-2</v>
      </c>
      <c r="AQ21" s="45">
        <v>107.60039999999999</v>
      </c>
      <c r="AS21" s="41" t="s">
        <v>21</v>
      </c>
      <c r="AT21" s="42"/>
      <c r="AU21" s="43">
        <v>100</v>
      </c>
      <c r="AV21" s="44">
        <v>6.3399999999999998E-2</v>
      </c>
      <c r="AW21" s="45">
        <v>110.2325</v>
      </c>
      <c r="AY21" s="41" t="s">
        <v>21</v>
      </c>
      <c r="AZ21" s="42"/>
      <c r="BA21" s="43">
        <v>100</v>
      </c>
      <c r="BB21" s="44">
        <v>6.7699999999999996E-2</v>
      </c>
      <c r="BC21" s="45">
        <v>117.9492</v>
      </c>
      <c r="BE21" s="197"/>
    </row>
    <row r="22" spans="2:57" x14ac:dyDescent="0.3">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 customHeight="1" x14ac:dyDescent="0.3">
      <c r="B23" s="212" t="s">
        <v>121</v>
      </c>
      <c r="C23" s="213"/>
      <c r="D23" s="213"/>
      <c r="E23" s="213"/>
      <c r="F23" s="213"/>
      <c r="G23" s="214"/>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3">
      <c r="B24" s="25" t="s">
        <v>22</v>
      </c>
      <c r="C24" s="25" t="s">
        <v>18</v>
      </c>
      <c r="D24" s="26">
        <v>26.42</v>
      </c>
      <c r="E24" s="27"/>
      <c r="F24" s="28"/>
      <c r="G24" s="29"/>
      <c r="I24" s="25" t="s">
        <v>18</v>
      </c>
      <c r="J24" s="26">
        <v>22.64</v>
      </c>
      <c r="K24" s="30"/>
      <c r="L24" s="31"/>
      <c r="M24" s="32"/>
      <c r="O24" s="25" t="s">
        <v>18</v>
      </c>
      <c r="P24" s="26">
        <v>25.613</v>
      </c>
      <c r="Q24" s="30"/>
      <c r="R24" s="31"/>
      <c r="S24" s="32"/>
      <c r="U24" s="25" t="s">
        <v>18</v>
      </c>
      <c r="V24" s="26">
        <v>32.008000000000003</v>
      </c>
      <c r="W24" s="30"/>
      <c r="X24" s="31"/>
      <c r="Y24" s="32"/>
      <c r="AA24" s="25" t="s">
        <v>18</v>
      </c>
      <c r="AB24" s="26">
        <v>31.358000000000001</v>
      </c>
      <c r="AC24" s="30"/>
      <c r="AD24" s="31"/>
      <c r="AE24" s="32"/>
      <c r="AG24" s="25" t="s">
        <v>18</v>
      </c>
      <c r="AH24" s="26">
        <v>25.454000000000001</v>
      </c>
      <c r="AI24" s="30"/>
      <c r="AJ24" s="31"/>
      <c r="AK24" s="32"/>
      <c r="AM24" s="25" t="s">
        <v>18</v>
      </c>
      <c r="AN24" s="26">
        <v>26.213000000000001</v>
      </c>
      <c r="AO24" s="30"/>
      <c r="AP24" s="31"/>
      <c r="AQ24" s="32"/>
      <c r="AS24" s="25" t="s">
        <v>18</v>
      </c>
      <c r="AT24" s="26">
        <v>27.966999999999999</v>
      </c>
      <c r="AU24" s="30"/>
      <c r="AV24" s="31"/>
      <c r="AW24" s="32"/>
      <c r="AY24" s="25" t="s">
        <v>18</v>
      </c>
      <c r="AZ24" s="26">
        <v>31.358000000000001</v>
      </c>
      <c r="BA24" s="30"/>
      <c r="BB24" s="31"/>
      <c r="BC24" s="32"/>
      <c r="BE24" s="198"/>
    </row>
    <row r="25" spans="2:57" s="7" customFormat="1" x14ac:dyDescent="0.3">
      <c r="B25" s="25" t="s">
        <v>23</v>
      </c>
      <c r="C25" s="25" t="s">
        <v>18</v>
      </c>
      <c r="D25" s="26">
        <v>24.92</v>
      </c>
      <c r="E25" s="27"/>
      <c r="F25" s="28"/>
      <c r="G25" s="29"/>
      <c r="I25" s="25" t="s">
        <v>18</v>
      </c>
      <c r="J25" s="26">
        <v>21.14</v>
      </c>
      <c r="K25" s="27"/>
      <c r="L25" s="28"/>
      <c r="M25" s="29"/>
      <c r="N25"/>
      <c r="O25" s="25" t="s">
        <v>18</v>
      </c>
      <c r="P25" s="26">
        <v>24.113</v>
      </c>
      <c r="Q25" s="27"/>
      <c r="R25" s="28"/>
      <c r="S25" s="29"/>
      <c r="U25" s="25" t="s">
        <v>18</v>
      </c>
      <c r="V25" s="26">
        <v>30.507999999999999</v>
      </c>
      <c r="W25" s="27"/>
      <c r="X25" s="28"/>
      <c r="Y25" s="29"/>
      <c r="AA25" s="25" t="s">
        <v>18</v>
      </c>
      <c r="AB25" s="26">
        <v>29.858000000000001</v>
      </c>
      <c r="AC25" s="27"/>
      <c r="AD25" s="28"/>
      <c r="AE25" s="29"/>
      <c r="AG25" s="25" t="s">
        <v>18</v>
      </c>
      <c r="AH25" s="26">
        <v>23.954000000000001</v>
      </c>
      <c r="AI25" s="27"/>
      <c r="AJ25" s="28"/>
      <c r="AK25" s="29"/>
      <c r="AL25"/>
      <c r="AM25" s="25" t="s">
        <v>18</v>
      </c>
      <c r="AN25" s="26">
        <v>24.713000000000001</v>
      </c>
      <c r="AO25" s="27"/>
      <c r="AP25" s="28"/>
      <c r="AQ25" s="29"/>
      <c r="AS25" s="25" t="s">
        <v>18</v>
      </c>
      <c r="AT25" s="26">
        <v>26.466999999999999</v>
      </c>
      <c r="AU25" s="27"/>
      <c r="AV25" s="28"/>
      <c r="AW25" s="29"/>
      <c r="AY25" s="25" t="s">
        <v>18</v>
      </c>
      <c r="AZ25" s="26">
        <v>29.858000000000001</v>
      </c>
      <c r="BA25" s="27"/>
      <c r="BB25" s="28"/>
      <c r="BC25" s="29"/>
      <c r="BE25" s="198"/>
    </row>
    <row r="26" spans="2:57" s="7" customFormat="1" x14ac:dyDescent="0.3">
      <c r="B26" s="34" t="s">
        <v>146</v>
      </c>
      <c r="C26" s="25" t="s">
        <v>18</v>
      </c>
      <c r="D26" s="26">
        <v>25.920999999999999</v>
      </c>
      <c r="E26" s="33"/>
      <c r="F26" s="28"/>
      <c r="G26" s="29"/>
      <c r="I26" s="25" t="s">
        <v>18</v>
      </c>
      <c r="J26" s="26">
        <v>22.140999999999998</v>
      </c>
      <c r="K26" s="27"/>
      <c r="L26" s="28"/>
      <c r="M26" s="29"/>
      <c r="N26"/>
      <c r="O26" s="25" t="s">
        <v>18</v>
      </c>
      <c r="P26" s="26">
        <v>25.114000000000001</v>
      </c>
      <c r="Q26" s="27"/>
      <c r="R26" s="28"/>
      <c r="S26" s="29"/>
      <c r="U26" s="25" t="s">
        <v>18</v>
      </c>
      <c r="V26" s="26">
        <v>31.509</v>
      </c>
      <c r="W26" s="27"/>
      <c r="X26" s="28"/>
      <c r="Y26" s="29"/>
      <c r="AA26" s="25" t="s">
        <v>18</v>
      </c>
      <c r="AB26" s="26">
        <v>30.859000000000002</v>
      </c>
      <c r="AC26" s="27"/>
      <c r="AD26" s="28"/>
      <c r="AE26" s="29"/>
      <c r="AG26" s="25" t="s">
        <v>18</v>
      </c>
      <c r="AH26" s="26">
        <v>24.954999999999998</v>
      </c>
      <c r="AI26" s="27"/>
      <c r="AJ26" s="28"/>
      <c r="AK26" s="29"/>
      <c r="AL26"/>
      <c r="AM26" s="25" t="s">
        <v>18</v>
      </c>
      <c r="AN26" s="26">
        <v>25.713999999999999</v>
      </c>
      <c r="AO26" s="27"/>
      <c r="AP26" s="28"/>
      <c r="AQ26" s="29"/>
      <c r="AS26" s="25" t="s">
        <v>18</v>
      </c>
      <c r="AT26" s="26">
        <v>27.468</v>
      </c>
      <c r="AU26" s="27"/>
      <c r="AV26" s="28"/>
      <c r="AW26" s="29"/>
      <c r="AY26" s="25" t="s">
        <v>18</v>
      </c>
      <c r="AZ26" s="26">
        <v>30.859000000000002</v>
      </c>
      <c r="BA26" s="27"/>
      <c r="BB26" s="28"/>
      <c r="BC26" s="29"/>
      <c r="BE26" s="198"/>
    </row>
    <row r="27" spans="2:57" x14ac:dyDescent="0.3">
      <c r="B27" s="25" t="s">
        <v>122</v>
      </c>
      <c r="C27" s="25" t="s">
        <v>18</v>
      </c>
      <c r="D27" s="26">
        <v>30.566000000000003</v>
      </c>
      <c r="E27" s="27"/>
      <c r="F27" s="28"/>
      <c r="G27" s="29"/>
      <c r="I27" s="25" t="s">
        <v>18</v>
      </c>
      <c r="J27" s="26">
        <v>26.684999999999999</v>
      </c>
      <c r="K27" s="27"/>
      <c r="L27" s="28"/>
      <c r="M27" s="29"/>
      <c r="O27" s="25" t="s">
        <v>18</v>
      </c>
      <c r="P27" s="26">
        <v>29.738</v>
      </c>
      <c r="Q27" s="27"/>
      <c r="R27" s="28"/>
      <c r="S27" s="29"/>
      <c r="U27" s="25" t="s">
        <v>18</v>
      </c>
      <c r="V27" s="26">
        <v>36.302999999999997</v>
      </c>
      <c r="W27" s="27"/>
      <c r="X27" s="28"/>
      <c r="Y27" s="29"/>
      <c r="AA27" s="25" t="s">
        <v>18</v>
      </c>
      <c r="AB27" s="26">
        <v>35.636000000000003</v>
      </c>
      <c r="AC27" s="27"/>
      <c r="AD27" s="28"/>
      <c r="AE27" s="29"/>
      <c r="AG27" s="25" t="s">
        <v>18</v>
      </c>
      <c r="AH27" s="26">
        <v>29.574000000000002</v>
      </c>
      <c r="AI27" s="27"/>
      <c r="AJ27" s="28"/>
      <c r="AK27" s="29"/>
      <c r="AM27" s="25" t="s">
        <v>18</v>
      </c>
      <c r="AN27" s="26">
        <v>30.353000000000002</v>
      </c>
      <c r="AO27" s="27"/>
      <c r="AP27" s="28"/>
      <c r="AQ27" s="29"/>
      <c r="AS27" s="25" t="s">
        <v>18</v>
      </c>
      <c r="AT27" s="26">
        <v>32.154000000000003</v>
      </c>
      <c r="AU27" s="27"/>
      <c r="AV27" s="28"/>
      <c r="AW27" s="29"/>
      <c r="AY27" s="25" t="s">
        <v>18</v>
      </c>
      <c r="AZ27" s="26">
        <v>35.636000000000003</v>
      </c>
      <c r="BA27" s="27"/>
      <c r="BB27" s="28"/>
      <c r="BC27" s="29"/>
      <c r="BE27" s="198"/>
    </row>
    <row r="28" spans="2:57" s="7" customFormat="1" x14ac:dyDescent="0.3">
      <c r="B28" s="25" t="s">
        <v>123</v>
      </c>
      <c r="C28" s="25" t="s">
        <v>18</v>
      </c>
      <c r="D28" s="26">
        <v>29.066000000000003</v>
      </c>
      <c r="E28" s="33"/>
      <c r="F28" s="28"/>
      <c r="G28" s="29"/>
      <c r="I28" s="25" t="s">
        <v>18</v>
      </c>
      <c r="J28" s="26">
        <v>25.184999999999999</v>
      </c>
      <c r="K28" s="27"/>
      <c r="L28" s="28"/>
      <c r="M28" s="29"/>
      <c r="N28"/>
      <c r="O28" s="25" t="s">
        <v>18</v>
      </c>
      <c r="P28" s="26">
        <v>28.238</v>
      </c>
      <c r="Q28" s="27"/>
      <c r="R28" s="28"/>
      <c r="S28" s="29"/>
      <c r="U28" s="25" t="s">
        <v>18</v>
      </c>
      <c r="V28" s="26">
        <v>34.802999999999997</v>
      </c>
      <c r="W28" s="27"/>
      <c r="X28" s="28"/>
      <c r="Y28" s="29"/>
      <c r="AA28" s="25" t="s">
        <v>18</v>
      </c>
      <c r="AB28" s="26">
        <v>34.136000000000003</v>
      </c>
      <c r="AC28" s="27"/>
      <c r="AD28" s="28"/>
      <c r="AE28" s="29"/>
      <c r="AG28" s="25" t="s">
        <v>18</v>
      </c>
      <c r="AH28" s="26">
        <v>28.074000000000002</v>
      </c>
      <c r="AI28" s="27"/>
      <c r="AJ28" s="28"/>
      <c r="AK28" s="29"/>
      <c r="AL28"/>
      <c r="AM28" s="25" t="s">
        <v>18</v>
      </c>
      <c r="AN28" s="26">
        <v>28.853000000000002</v>
      </c>
      <c r="AO28" s="27"/>
      <c r="AP28" s="28"/>
      <c r="AQ28" s="29"/>
      <c r="AS28" s="25" t="s">
        <v>18</v>
      </c>
      <c r="AT28" s="26">
        <v>30.654</v>
      </c>
      <c r="AU28" s="27"/>
      <c r="AV28" s="28"/>
      <c r="AW28" s="29"/>
      <c r="AY28" s="25" t="s">
        <v>18</v>
      </c>
      <c r="AZ28" s="26">
        <v>34.136000000000003</v>
      </c>
      <c r="BA28" s="27"/>
      <c r="BB28" s="28"/>
      <c r="BC28" s="29"/>
      <c r="BE28" s="198"/>
    </row>
    <row r="29" spans="2:57" x14ac:dyDescent="0.3">
      <c r="B29" s="25" t="s">
        <v>124</v>
      </c>
      <c r="C29" s="25" t="s">
        <v>18</v>
      </c>
      <c r="D29" s="26">
        <v>39.694000000000003</v>
      </c>
      <c r="E29" s="27"/>
      <c r="F29" s="28"/>
      <c r="G29" s="29"/>
      <c r="I29" s="25" t="s">
        <v>18</v>
      </c>
      <c r="J29" s="26">
        <v>35.762</v>
      </c>
      <c r="K29" s="27"/>
      <c r="L29" s="28"/>
      <c r="M29" s="29"/>
      <c r="O29" s="25" t="s">
        <v>18</v>
      </c>
      <c r="P29" s="26">
        <v>38.854999999999997</v>
      </c>
      <c r="Q29" s="27"/>
      <c r="R29" s="28"/>
      <c r="S29" s="29"/>
      <c r="U29" s="25" t="s">
        <v>18</v>
      </c>
      <c r="V29" s="26">
        <v>45.506</v>
      </c>
      <c r="W29" s="27"/>
      <c r="X29" s="28"/>
      <c r="Y29" s="29"/>
      <c r="AA29" s="25" t="s">
        <v>18</v>
      </c>
      <c r="AB29" s="26">
        <v>44.83</v>
      </c>
      <c r="AC29" s="27"/>
      <c r="AD29" s="28"/>
      <c r="AE29" s="29"/>
      <c r="AG29" s="25" t="s">
        <v>18</v>
      </c>
      <c r="AH29" s="26">
        <v>38.689</v>
      </c>
      <c r="AI29" s="27"/>
      <c r="AJ29" s="28"/>
      <c r="AK29" s="29"/>
      <c r="AM29" s="25" t="s">
        <v>18</v>
      </c>
      <c r="AN29" s="26">
        <v>39.478999999999999</v>
      </c>
      <c r="AO29" s="27"/>
      <c r="AP29" s="28"/>
      <c r="AQ29" s="29"/>
      <c r="AS29" s="25" t="s">
        <v>18</v>
      </c>
      <c r="AT29" s="26">
        <v>41.302999999999997</v>
      </c>
      <c r="AU29" s="27"/>
      <c r="AV29" s="28"/>
      <c r="AW29" s="29"/>
      <c r="AY29" s="25" t="s">
        <v>18</v>
      </c>
      <c r="AZ29" s="26">
        <v>44.83</v>
      </c>
      <c r="BA29" s="27"/>
      <c r="BB29" s="28"/>
      <c r="BC29" s="29"/>
      <c r="BE29" s="198"/>
    </row>
    <row r="30" spans="2:57" x14ac:dyDescent="0.3">
      <c r="B30" s="34" t="s">
        <v>147</v>
      </c>
      <c r="C30" s="34" t="s">
        <v>18</v>
      </c>
      <c r="D30" s="35">
        <v>30.066000000000003</v>
      </c>
      <c r="E30" s="33"/>
      <c r="F30" s="28"/>
      <c r="G30" s="29"/>
      <c r="I30" s="34" t="s">
        <v>18</v>
      </c>
      <c r="J30" s="35">
        <v>26.184999999999999</v>
      </c>
      <c r="K30" s="27"/>
      <c r="L30" s="28"/>
      <c r="M30" s="29"/>
      <c r="O30" s="34" t="s">
        <v>18</v>
      </c>
      <c r="P30" s="35">
        <v>29.238</v>
      </c>
      <c r="Q30" s="27"/>
      <c r="R30" s="28"/>
      <c r="S30" s="29"/>
      <c r="U30" s="34" t="s">
        <v>18</v>
      </c>
      <c r="V30" s="35">
        <v>35.802999999999997</v>
      </c>
      <c r="W30" s="27"/>
      <c r="X30" s="28"/>
      <c r="Y30" s="29"/>
      <c r="AA30" s="34" t="s">
        <v>18</v>
      </c>
      <c r="AB30" s="35">
        <v>35.136000000000003</v>
      </c>
      <c r="AC30" s="27"/>
      <c r="AD30" s="28"/>
      <c r="AE30" s="29"/>
      <c r="AG30" s="34" t="s">
        <v>18</v>
      </c>
      <c r="AH30" s="35">
        <v>29.074000000000002</v>
      </c>
      <c r="AI30" s="27"/>
      <c r="AJ30" s="28"/>
      <c r="AK30" s="29"/>
      <c r="AM30" s="34" t="s">
        <v>18</v>
      </c>
      <c r="AN30" s="35">
        <v>29.853000000000002</v>
      </c>
      <c r="AO30" s="27"/>
      <c r="AP30" s="28"/>
      <c r="AQ30" s="29"/>
      <c r="AS30" s="34" t="s">
        <v>18</v>
      </c>
      <c r="AT30" s="35">
        <v>31.654</v>
      </c>
      <c r="AU30" s="27"/>
      <c r="AV30" s="28"/>
      <c r="AW30" s="29"/>
      <c r="AY30" s="34" t="s">
        <v>18</v>
      </c>
      <c r="AZ30" s="35">
        <v>35.136000000000003</v>
      </c>
      <c r="BA30" s="27"/>
      <c r="BB30" s="28"/>
      <c r="BC30" s="29"/>
      <c r="BE30" s="197"/>
    </row>
    <row r="31" spans="2:57" x14ac:dyDescent="0.3">
      <c r="B31" s="34" t="s">
        <v>125</v>
      </c>
      <c r="C31" s="34" t="s">
        <v>18</v>
      </c>
      <c r="D31" s="35">
        <v>38.182000000000002</v>
      </c>
      <c r="E31" s="36"/>
      <c r="F31" s="37"/>
      <c r="G31" s="38"/>
      <c r="I31" s="34" t="s">
        <v>18</v>
      </c>
      <c r="J31" s="35">
        <v>33.991</v>
      </c>
      <c r="K31" s="36"/>
      <c r="L31" s="37"/>
      <c r="M31" s="38"/>
      <c r="O31" s="34" t="s">
        <v>18</v>
      </c>
      <c r="P31" s="35">
        <v>36.628999999999998</v>
      </c>
      <c r="Q31" s="36"/>
      <c r="R31" s="37"/>
      <c r="S31" s="38"/>
      <c r="U31" s="34" t="s">
        <v>18</v>
      </c>
      <c r="V31" s="35">
        <v>44.043999999999997</v>
      </c>
      <c r="W31" s="36"/>
      <c r="X31" s="37"/>
      <c r="Y31" s="38"/>
      <c r="AA31" s="34" t="s">
        <v>18</v>
      </c>
      <c r="AB31" s="35">
        <v>45.042000000000002</v>
      </c>
      <c r="AC31" s="36"/>
      <c r="AD31" s="37"/>
      <c r="AE31" s="38"/>
      <c r="AG31" s="34" t="s">
        <v>18</v>
      </c>
      <c r="AH31" s="35">
        <v>36.811</v>
      </c>
      <c r="AI31" s="36"/>
      <c r="AJ31" s="37"/>
      <c r="AK31" s="38"/>
      <c r="AM31" s="34" t="s">
        <v>18</v>
      </c>
      <c r="AN31" s="35">
        <v>37.639000000000003</v>
      </c>
      <c r="AO31" s="36"/>
      <c r="AP31" s="37"/>
      <c r="AQ31" s="38"/>
      <c r="AS31" s="34" t="s">
        <v>18</v>
      </c>
      <c r="AT31" s="35">
        <v>39.524000000000001</v>
      </c>
      <c r="AU31" s="36"/>
      <c r="AV31" s="37"/>
      <c r="AW31" s="38"/>
      <c r="AY31" s="34" t="s">
        <v>18</v>
      </c>
      <c r="AZ31" s="35">
        <v>45.042000000000002</v>
      </c>
      <c r="BA31" s="36"/>
      <c r="BB31" s="37"/>
      <c r="BC31" s="38"/>
      <c r="BE31" s="197"/>
    </row>
    <row r="32" spans="2:57" x14ac:dyDescent="0.3">
      <c r="B32" s="39" t="s">
        <v>125</v>
      </c>
      <c r="C32" s="39" t="s">
        <v>20</v>
      </c>
      <c r="D32" s="40">
        <v>54.432000000000002</v>
      </c>
      <c r="E32" s="36"/>
      <c r="F32" s="37"/>
      <c r="G32" s="38"/>
      <c r="I32" s="39" t="s">
        <v>20</v>
      </c>
      <c r="J32" s="40">
        <v>49.021999999999998</v>
      </c>
      <c r="K32" s="36"/>
      <c r="L32" s="37"/>
      <c r="M32" s="38"/>
      <c r="O32" s="39" t="s">
        <v>20</v>
      </c>
      <c r="P32" s="40">
        <v>52.427</v>
      </c>
      <c r="Q32" s="36"/>
      <c r="R32" s="37"/>
      <c r="S32" s="38"/>
      <c r="U32" s="39" t="s">
        <v>20</v>
      </c>
      <c r="V32" s="40">
        <v>62</v>
      </c>
      <c r="W32" s="36"/>
      <c r="X32" s="37"/>
      <c r="Y32" s="38"/>
      <c r="AA32" s="39" t="s">
        <v>20</v>
      </c>
      <c r="AB32" s="40">
        <v>63.287999999999997</v>
      </c>
      <c r="AC32" s="36"/>
      <c r="AD32" s="37"/>
      <c r="AE32" s="38"/>
      <c r="AG32" s="39" t="s">
        <v>20</v>
      </c>
      <c r="AH32" s="40">
        <v>52.662999999999997</v>
      </c>
      <c r="AI32" s="36"/>
      <c r="AJ32" s="37"/>
      <c r="AK32" s="38"/>
      <c r="AM32" s="39" t="s">
        <v>20</v>
      </c>
      <c r="AN32" s="40">
        <v>53.731000000000002</v>
      </c>
      <c r="AO32" s="36"/>
      <c r="AP32" s="37"/>
      <c r="AQ32" s="38"/>
      <c r="AS32" s="39" t="s">
        <v>20</v>
      </c>
      <c r="AT32" s="40">
        <v>56.164000000000001</v>
      </c>
      <c r="AU32" s="36"/>
      <c r="AV32" s="37"/>
      <c r="AW32" s="38"/>
      <c r="AY32" s="39" t="s">
        <v>20</v>
      </c>
      <c r="AZ32" s="40">
        <v>63.287999999999997</v>
      </c>
      <c r="BA32" s="36"/>
      <c r="BB32" s="37"/>
      <c r="BC32" s="38"/>
      <c r="BE32" s="197"/>
    </row>
    <row r="33" spans="2:57" x14ac:dyDescent="0.3">
      <c r="B33" s="41" t="s">
        <v>125</v>
      </c>
      <c r="C33" s="41" t="s">
        <v>21</v>
      </c>
      <c r="D33" s="42"/>
      <c r="E33" s="43">
        <v>100</v>
      </c>
      <c r="F33" s="44">
        <v>5.33E-2</v>
      </c>
      <c r="G33" s="45">
        <v>46.436999999999998</v>
      </c>
      <c r="I33" s="41" t="s">
        <v>21</v>
      </c>
      <c r="J33" s="42"/>
      <c r="K33" s="43">
        <v>100</v>
      </c>
      <c r="L33" s="44">
        <v>2.6200000000000001E-2</v>
      </c>
      <c r="M33" s="45">
        <v>45.091999999999999</v>
      </c>
      <c r="O33" s="41" t="s">
        <v>21</v>
      </c>
      <c r="P33" s="42"/>
      <c r="Q33" s="43">
        <v>100</v>
      </c>
      <c r="R33" s="44">
        <v>2.8000000000000001E-2</v>
      </c>
      <c r="S33" s="45">
        <v>48.226999999999997</v>
      </c>
      <c r="U33" s="41" t="s">
        <v>21</v>
      </c>
      <c r="V33" s="42"/>
      <c r="W33" s="43">
        <v>100</v>
      </c>
      <c r="X33" s="44">
        <v>3.2899999999999999E-2</v>
      </c>
      <c r="Y33" s="45">
        <v>57.064999999999998</v>
      </c>
      <c r="AA33" s="41" t="s">
        <v>21</v>
      </c>
      <c r="AB33" s="42"/>
      <c r="AC33" s="43">
        <v>100</v>
      </c>
      <c r="AD33" s="44">
        <v>3.3599999999999998E-2</v>
      </c>
      <c r="AE33" s="45">
        <v>58.247999999999998</v>
      </c>
      <c r="AG33" s="41" t="s">
        <v>21</v>
      </c>
      <c r="AH33" s="42"/>
      <c r="AI33" s="43">
        <v>100</v>
      </c>
      <c r="AJ33" s="44">
        <v>2.81E-2</v>
      </c>
      <c r="AK33" s="45">
        <v>48.448</v>
      </c>
      <c r="AM33" s="41" t="s">
        <v>21</v>
      </c>
      <c r="AN33" s="42"/>
      <c r="AO33" s="43">
        <v>100</v>
      </c>
      <c r="AP33" s="44">
        <v>2.86E-2</v>
      </c>
      <c r="AQ33" s="45">
        <v>49.441000000000003</v>
      </c>
      <c r="AS33" s="41" t="s">
        <v>21</v>
      </c>
      <c r="AT33" s="42"/>
      <c r="AU33" s="43">
        <v>100</v>
      </c>
      <c r="AV33" s="44">
        <v>2.9899999999999999E-2</v>
      </c>
      <c r="AW33" s="45">
        <v>51.679000000000002</v>
      </c>
      <c r="AY33" s="41" t="s">
        <v>21</v>
      </c>
      <c r="AZ33" s="42"/>
      <c r="BA33" s="43">
        <v>100</v>
      </c>
      <c r="BB33" s="44">
        <v>3.3599999999999998E-2</v>
      </c>
      <c r="BC33" s="45">
        <v>58.247999999999998</v>
      </c>
      <c r="BE33" s="197"/>
    </row>
    <row r="34" spans="2:57" x14ac:dyDescent="0.3">
      <c r="B34" s="34" t="s">
        <v>126</v>
      </c>
      <c r="C34" s="34" t="s">
        <v>18</v>
      </c>
      <c r="D34" s="35">
        <v>36.682000000000002</v>
      </c>
      <c r="E34" s="36"/>
      <c r="F34" s="37"/>
      <c r="G34" s="38"/>
      <c r="I34" s="34" t="s">
        <v>18</v>
      </c>
      <c r="J34" s="35">
        <v>32.491</v>
      </c>
      <c r="K34" s="36"/>
      <c r="L34" s="37"/>
      <c r="M34" s="38"/>
      <c r="O34" s="34" t="s">
        <v>18</v>
      </c>
      <c r="P34" s="35">
        <v>35.128999999999998</v>
      </c>
      <c r="Q34" s="36"/>
      <c r="R34" s="37"/>
      <c r="S34" s="38"/>
      <c r="U34" s="34" t="s">
        <v>18</v>
      </c>
      <c r="V34" s="35">
        <v>42.543999999999997</v>
      </c>
      <c r="W34" s="36"/>
      <c r="X34" s="37"/>
      <c r="Y34" s="38"/>
      <c r="AA34" s="34" t="s">
        <v>18</v>
      </c>
      <c r="AB34" s="35">
        <v>43.542000000000002</v>
      </c>
      <c r="AC34" s="36"/>
      <c r="AD34" s="37"/>
      <c r="AE34" s="38"/>
      <c r="AG34" s="34" t="s">
        <v>18</v>
      </c>
      <c r="AH34" s="35">
        <v>35.311</v>
      </c>
      <c r="AI34" s="36"/>
      <c r="AJ34" s="37"/>
      <c r="AK34" s="38"/>
      <c r="AM34" s="34" t="s">
        <v>18</v>
      </c>
      <c r="AN34" s="35">
        <v>36.139000000000003</v>
      </c>
      <c r="AO34" s="36"/>
      <c r="AP34" s="37"/>
      <c r="AQ34" s="38"/>
      <c r="AS34" s="34" t="s">
        <v>18</v>
      </c>
      <c r="AT34" s="35">
        <v>38.024000000000001</v>
      </c>
      <c r="AU34" s="36"/>
      <c r="AV34" s="37"/>
      <c r="AW34" s="38"/>
      <c r="AY34" s="34" t="s">
        <v>18</v>
      </c>
      <c r="AZ34" s="35">
        <v>43.542000000000002</v>
      </c>
      <c r="BA34" s="36"/>
      <c r="BB34" s="37"/>
      <c r="BC34" s="38"/>
      <c r="BE34" s="197"/>
    </row>
    <row r="35" spans="2:57" x14ac:dyDescent="0.3">
      <c r="B35" s="39" t="s">
        <v>126</v>
      </c>
      <c r="C35" s="39" t="s">
        <v>20</v>
      </c>
      <c r="D35" s="40">
        <v>52.932000000000002</v>
      </c>
      <c r="E35" s="36"/>
      <c r="F35" s="37"/>
      <c r="G35" s="38"/>
      <c r="I35" s="39" t="s">
        <v>20</v>
      </c>
      <c r="J35" s="40">
        <v>47.521999999999998</v>
      </c>
      <c r="K35" s="36"/>
      <c r="L35" s="37"/>
      <c r="M35" s="38"/>
      <c r="O35" s="39" t="s">
        <v>20</v>
      </c>
      <c r="P35" s="40">
        <v>50.927</v>
      </c>
      <c r="Q35" s="36"/>
      <c r="R35" s="37"/>
      <c r="S35" s="38"/>
      <c r="U35" s="39" t="s">
        <v>20</v>
      </c>
      <c r="V35" s="40">
        <v>60.5</v>
      </c>
      <c r="W35" s="36"/>
      <c r="X35" s="37"/>
      <c r="Y35" s="38"/>
      <c r="AA35" s="39" t="s">
        <v>20</v>
      </c>
      <c r="AB35" s="40">
        <v>61.787999999999997</v>
      </c>
      <c r="AC35" s="36"/>
      <c r="AD35" s="37"/>
      <c r="AE35" s="38"/>
      <c r="AG35" s="39" t="s">
        <v>20</v>
      </c>
      <c r="AH35" s="40">
        <v>51.162999999999997</v>
      </c>
      <c r="AI35" s="36"/>
      <c r="AJ35" s="37"/>
      <c r="AK35" s="38"/>
      <c r="AM35" s="39" t="s">
        <v>20</v>
      </c>
      <c r="AN35" s="40">
        <v>52.231000000000002</v>
      </c>
      <c r="AO35" s="36"/>
      <c r="AP35" s="37"/>
      <c r="AQ35" s="38"/>
      <c r="AS35" s="39" t="s">
        <v>20</v>
      </c>
      <c r="AT35" s="40">
        <v>54.664000000000001</v>
      </c>
      <c r="AU35" s="36"/>
      <c r="AV35" s="37"/>
      <c r="AW35" s="38"/>
      <c r="AY35" s="39" t="s">
        <v>20</v>
      </c>
      <c r="AZ35" s="40">
        <v>61.787999999999997</v>
      </c>
      <c r="BA35" s="36"/>
      <c r="BB35" s="37"/>
      <c r="BC35" s="38"/>
      <c r="BE35" s="197"/>
    </row>
    <row r="36" spans="2:57" x14ac:dyDescent="0.3">
      <c r="B36" s="41" t="s">
        <v>126</v>
      </c>
      <c r="C36" s="41" t="s">
        <v>21</v>
      </c>
      <c r="D36" s="42"/>
      <c r="E36" s="43">
        <v>100</v>
      </c>
      <c r="F36" s="44">
        <v>5.3600000000000002E-2</v>
      </c>
      <c r="G36" s="45">
        <v>44.892000000000003</v>
      </c>
      <c r="I36" s="41" t="s">
        <v>21</v>
      </c>
      <c r="J36" s="42"/>
      <c r="K36" s="43">
        <v>100</v>
      </c>
      <c r="L36" s="44">
        <v>2.5399999999999999E-2</v>
      </c>
      <c r="M36" s="45">
        <v>43.712000000000003</v>
      </c>
      <c r="O36" s="41" t="s">
        <v>21</v>
      </c>
      <c r="P36" s="42"/>
      <c r="Q36" s="43">
        <v>100</v>
      </c>
      <c r="R36" s="44">
        <v>2.7199999999999998E-2</v>
      </c>
      <c r="S36" s="45">
        <v>46.847000000000001</v>
      </c>
      <c r="U36" s="41" t="s">
        <v>21</v>
      </c>
      <c r="V36" s="42"/>
      <c r="W36" s="43">
        <v>100</v>
      </c>
      <c r="X36" s="44">
        <v>3.2099999999999997E-2</v>
      </c>
      <c r="Y36" s="45">
        <v>55.685000000000002</v>
      </c>
      <c r="AA36" s="41" t="s">
        <v>21</v>
      </c>
      <c r="AB36" s="42"/>
      <c r="AC36" s="43">
        <v>100</v>
      </c>
      <c r="AD36" s="44">
        <v>3.2800000000000003E-2</v>
      </c>
      <c r="AE36" s="45">
        <v>56.868000000000002</v>
      </c>
      <c r="AG36" s="41" t="s">
        <v>21</v>
      </c>
      <c r="AH36" s="42"/>
      <c r="AI36" s="43">
        <v>100</v>
      </c>
      <c r="AJ36" s="44">
        <v>2.7300000000000001E-2</v>
      </c>
      <c r="AK36" s="45">
        <v>47.067999999999998</v>
      </c>
      <c r="AM36" s="41" t="s">
        <v>21</v>
      </c>
      <c r="AN36" s="42"/>
      <c r="AO36" s="43">
        <v>100</v>
      </c>
      <c r="AP36" s="44">
        <v>2.7799999999999998E-2</v>
      </c>
      <c r="AQ36" s="45">
        <v>48.061</v>
      </c>
      <c r="AS36" s="41" t="s">
        <v>21</v>
      </c>
      <c r="AT36" s="42"/>
      <c r="AU36" s="43">
        <v>100</v>
      </c>
      <c r="AV36" s="44">
        <v>2.9100000000000001E-2</v>
      </c>
      <c r="AW36" s="45">
        <v>50.298999999999999</v>
      </c>
      <c r="AY36" s="41" t="s">
        <v>21</v>
      </c>
      <c r="AZ36" s="42"/>
      <c r="BA36" s="43">
        <v>100</v>
      </c>
      <c r="BB36" s="44">
        <v>3.2800000000000003E-2</v>
      </c>
      <c r="BC36" s="45">
        <v>56.868000000000002</v>
      </c>
      <c r="BE36" s="197"/>
    </row>
    <row r="37" spans="2:57" x14ac:dyDescent="0.3">
      <c r="B37" s="34" t="s">
        <v>127</v>
      </c>
      <c r="C37" s="34" t="s">
        <v>18</v>
      </c>
      <c r="D37" s="35">
        <v>47.366999999999997</v>
      </c>
      <c r="E37" s="36"/>
      <c r="F37" s="37"/>
      <c r="G37" s="38"/>
      <c r="I37" s="34" t="s">
        <v>18</v>
      </c>
      <c r="J37" s="35">
        <v>42.444000000000003</v>
      </c>
      <c r="K37" s="36"/>
      <c r="L37" s="37"/>
      <c r="M37" s="38"/>
      <c r="O37" s="34" t="s">
        <v>18</v>
      </c>
      <c r="P37" s="35">
        <v>45.542999999999999</v>
      </c>
      <c r="Q37" s="36"/>
      <c r="R37" s="37"/>
      <c r="S37" s="38"/>
      <c r="U37" s="34" t="s">
        <v>18</v>
      </c>
      <c r="V37" s="35">
        <v>54.253999999999998</v>
      </c>
      <c r="W37" s="36"/>
      <c r="X37" s="37"/>
      <c r="Y37" s="38"/>
      <c r="AA37" s="34" t="s">
        <v>18</v>
      </c>
      <c r="AB37" s="35">
        <v>55.426000000000002</v>
      </c>
      <c r="AC37" s="36"/>
      <c r="AD37" s="37"/>
      <c r="AE37" s="38"/>
      <c r="AG37" s="34" t="s">
        <v>18</v>
      </c>
      <c r="AH37" s="35">
        <v>45.756999999999998</v>
      </c>
      <c r="AI37" s="36"/>
      <c r="AJ37" s="37"/>
      <c r="AK37" s="38"/>
      <c r="AM37" s="34" t="s">
        <v>18</v>
      </c>
      <c r="AN37" s="35">
        <v>46.728999999999999</v>
      </c>
      <c r="AO37" s="36"/>
      <c r="AP37" s="37"/>
      <c r="AQ37" s="38"/>
      <c r="AS37" s="34" t="s">
        <v>18</v>
      </c>
      <c r="AT37" s="35">
        <v>48.944000000000003</v>
      </c>
      <c r="AU37" s="36"/>
      <c r="AV37" s="37"/>
      <c r="AW37" s="38"/>
      <c r="AY37" s="34" t="s">
        <v>18</v>
      </c>
      <c r="AZ37" s="35">
        <v>55.426000000000002</v>
      </c>
      <c r="BA37" s="36"/>
      <c r="BB37" s="37"/>
      <c r="BC37" s="38"/>
      <c r="BE37" s="197"/>
    </row>
    <row r="38" spans="2:57" x14ac:dyDescent="0.3">
      <c r="B38" s="39" t="s">
        <v>127</v>
      </c>
      <c r="C38" s="39" t="s">
        <v>20</v>
      </c>
      <c r="D38" s="40">
        <v>65.942000000000007</v>
      </c>
      <c r="E38" s="36"/>
      <c r="F38" s="37"/>
      <c r="G38" s="38"/>
      <c r="I38" s="39" t="s">
        <v>20</v>
      </c>
      <c r="J38" s="40">
        <v>59.604999999999997</v>
      </c>
      <c r="K38" s="36"/>
      <c r="L38" s="37"/>
      <c r="M38" s="38"/>
      <c r="O38" s="39" t="s">
        <v>20</v>
      </c>
      <c r="P38" s="40">
        <v>63.594000000000001</v>
      </c>
      <c r="Q38" s="36"/>
      <c r="R38" s="37"/>
      <c r="S38" s="38"/>
      <c r="U38" s="39" t="s">
        <v>20</v>
      </c>
      <c r="V38" s="40">
        <v>74.807000000000002</v>
      </c>
      <c r="W38" s="36"/>
      <c r="X38" s="37"/>
      <c r="Y38" s="38"/>
      <c r="AA38" s="39" t="s">
        <v>20</v>
      </c>
      <c r="AB38" s="40">
        <v>76.316000000000003</v>
      </c>
      <c r="AC38" s="36"/>
      <c r="AD38" s="37"/>
      <c r="AE38" s="38"/>
      <c r="AG38" s="39" t="s">
        <v>20</v>
      </c>
      <c r="AH38" s="40">
        <v>63.869</v>
      </c>
      <c r="AI38" s="36"/>
      <c r="AJ38" s="37"/>
      <c r="AK38" s="38"/>
      <c r="AM38" s="39" t="s">
        <v>20</v>
      </c>
      <c r="AN38" s="40">
        <v>65.12</v>
      </c>
      <c r="AO38" s="36"/>
      <c r="AP38" s="37"/>
      <c r="AQ38" s="38"/>
      <c r="AS38" s="39" t="s">
        <v>20</v>
      </c>
      <c r="AT38" s="40">
        <v>67.971999999999994</v>
      </c>
      <c r="AU38" s="36"/>
      <c r="AV38" s="37"/>
      <c r="AW38" s="38"/>
      <c r="AY38" s="39" t="s">
        <v>20</v>
      </c>
      <c r="AZ38" s="40">
        <v>76.316000000000003</v>
      </c>
      <c r="BA38" s="36"/>
      <c r="BB38" s="37"/>
      <c r="BC38" s="38"/>
      <c r="BE38" s="197"/>
    </row>
    <row r="39" spans="2:57" x14ac:dyDescent="0.3">
      <c r="B39" s="41" t="s">
        <v>127</v>
      </c>
      <c r="C39" s="41" t="s">
        <v>21</v>
      </c>
      <c r="D39" s="42"/>
      <c r="E39" s="43">
        <v>100</v>
      </c>
      <c r="F39" s="44">
        <v>6.7699999999999996E-2</v>
      </c>
      <c r="G39" s="45">
        <v>55.786999999999999</v>
      </c>
      <c r="I39" s="41" t="s">
        <v>21</v>
      </c>
      <c r="J39" s="42"/>
      <c r="K39" s="43">
        <v>100</v>
      </c>
      <c r="L39" s="44">
        <v>3.2099999999999997E-2</v>
      </c>
      <c r="M39" s="45">
        <v>54.79</v>
      </c>
      <c r="O39" s="41" t="s">
        <v>21</v>
      </c>
      <c r="P39" s="42"/>
      <c r="Q39" s="43">
        <v>100</v>
      </c>
      <c r="R39" s="44">
        <v>3.4200000000000001E-2</v>
      </c>
      <c r="S39" s="45">
        <v>58.463999999999999</v>
      </c>
      <c r="U39" s="41" t="s">
        <v>21</v>
      </c>
      <c r="V39" s="42"/>
      <c r="W39" s="43">
        <v>100</v>
      </c>
      <c r="X39" s="44">
        <v>0.04</v>
      </c>
      <c r="Y39" s="45">
        <v>68.807000000000002</v>
      </c>
      <c r="AA39" s="41" t="s">
        <v>21</v>
      </c>
      <c r="AB39" s="42"/>
      <c r="AC39" s="43">
        <v>100</v>
      </c>
      <c r="AD39" s="44">
        <v>4.0800000000000003E-2</v>
      </c>
      <c r="AE39" s="45">
        <v>70.195999999999998</v>
      </c>
      <c r="AG39" s="41" t="s">
        <v>21</v>
      </c>
      <c r="AH39" s="42"/>
      <c r="AI39" s="43">
        <v>100</v>
      </c>
      <c r="AJ39" s="44">
        <v>3.4299999999999997E-2</v>
      </c>
      <c r="AK39" s="45">
        <v>58.723999999999997</v>
      </c>
      <c r="AM39" s="41" t="s">
        <v>21</v>
      </c>
      <c r="AN39" s="42"/>
      <c r="AO39" s="43">
        <v>100</v>
      </c>
      <c r="AP39" s="44">
        <v>3.5000000000000003E-2</v>
      </c>
      <c r="AQ39" s="45">
        <v>59.87</v>
      </c>
      <c r="AS39" s="41" t="s">
        <v>21</v>
      </c>
      <c r="AT39" s="42"/>
      <c r="AU39" s="43">
        <v>100</v>
      </c>
      <c r="AV39" s="44">
        <v>3.6499999999999998E-2</v>
      </c>
      <c r="AW39" s="45">
        <v>62.497</v>
      </c>
      <c r="AY39" s="41" t="s">
        <v>21</v>
      </c>
      <c r="AZ39" s="42"/>
      <c r="BA39" s="43">
        <v>100</v>
      </c>
      <c r="BB39" s="44">
        <v>4.0800000000000003E-2</v>
      </c>
      <c r="BC39" s="45">
        <v>70.195999999999998</v>
      </c>
      <c r="BE39" s="197"/>
    </row>
    <row r="40" spans="2:57" x14ac:dyDescent="0.3">
      <c r="B40" s="34" t="s">
        <v>148</v>
      </c>
      <c r="C40" s="34" t="s">
        <v>18</v>
      </c>
      <c r="D40" s="35">
        <v>37.680999999999997</v>
      </c>
      <c r="E40" s="36"/>
      <c r="F40" s="37"/>
      <c r="G40" s="38"/>
      <c r="I40" s="34" t="s">
        <v>18</v>
      </c>
      <c r="J40" s="35">
        <v>33.49</v>
      </c>
      <c r="K40" s="36"/>
      <c r="L40" s="37"/>
      <c r="M40" s="38"/>
      <c r="O40" s="34" t="s">
        <v>18</v>
      </c>
      <c r="P40" s="35">
        <v>36.128</v>
      </c>
      <c r="Q40" s="36"/>
      <c r="R40" s="37"/>
      <c r="S40" s="38"/>
      <c r="U40" s="34" t="s">
        <v>18</v>
      </c>
      <c r="V40" s="35">
        <v>43.542999999999999</v>
      </c>
      <c r="W40" s="36"/>
      <c r="X40" s="37"/>
      <c r="Y40" s="38"/>
      <c r="AA40" s="34" t="s">
        <v>18</v>
      </c>
      <c r="AB40" s="35">
        <v>44.540999999999997</v>
      </c>
      <c r="AC40" s="36"/>
      <c r="AD40" s="37"/>
      <c r="AE40" s="38"/>
      <c r="AG40" s="34" t="s">
        <v>18</v>
      </c>
      <c r="AH40" s="35">
        <v>36.31</v>
      </c>
      <c r="AI40" s="36"/>
      <c r="AJ40" s="37"/>
      <c r="AK40" s="38"/>
      <c r="AM40" s="34" t="s">
        <v>18</v>
      </c>
      <c r="AN40" s="35">
        <v>37.137999999999998</v>
      </c>
      <c r="AO40" s="36"/>
      <c r="AP40" s="37"/>
      <c r="AQ40" s="38"/>
      <c r="AS40" s="34" t="s">
        <v>18</v>
      </c>
      <c r="AT40" s="35">
        <v>39.023000000000003</v>
      </c>
      <c r="AU40" s="36"/>
      <c r="AV40" s="37"/>
      <c r="AW40" s="38"/>
      <c r="AY40" s="34" t="s">
        <v>18</v>
      </c>
      <c r="AZ40" s="35">
        <v>44.540999999999997</v>
      </c>
      <c r="BA40" s="36"/>
      <c r="BB40" s="37"/>
      <c r="BC40" s="38"/>
      <c r="BE40" s="197"/>
    </row>
    <row r="41" spans="2:57" x14ac:dyDescent="0.3">
      <c r="B41" s="39" t="s">
        <v>148</v>
      </c>
      <c r="C41" s="39" t="s">
        <v>24</v>
      </c>
      <c r="D41" s="40">
        <v>40.218000000000004</v>
      </c>
      <c r="E41" s="55"/>
      <c r="F41" s="37"/>
      <c r="G41" s="56"/>
      <c r="I41" s="39" t="s">
        <v>24</v>
      </c>
      <c r="J41" s="40">
        <v>35.892000000000003</v>
      </c>
      <c r="K41" s="36"/>
      <c r="L41" s="37"/>
      <c r="M41" s="56"/>
      <c r="O41" s="39" t="s">
        <v>24</v>
      </c>
      <c r="P41" s="40">
        <v>38.615000000000002</v>
      </c>
      <c r="Q41" s="36"/>
      <c r="R41" s="37"/>
      <c r="S41" s="56"/>
      <c r="U41" s="39" t="s">
        <v>24</v>
      </c>
      <c r="V41" s="40">
        <v>46.268000000000001</v>
      </c>
      <c r="W41" s="36"/>
      <c r="X41" s="37"/>
      <c r="Y41" s="56"/>
      <c r="AA41" s="39" t="s">
        <v>24</v>
      </c>
      <c r="AB41" s="40">
        <v>47.298000000000002</v>
      </c>
      <c r="AC41" s="36"/>
      <c r="AD41" s="37"/>
      <c r="AE41" s="56"/>
      <c r="AG41" s="39" t="s">
        <v>24</v>
      </c>
      <c r="AH41" s="40">
        <v>38.802999999999997</v>
      </c>
      <c r="AI41" s="36"/>
      <c r="AJ41" s="37"/>
      <c r="AK41" s="56"/>
      <c r="AM41" s="39" t="s">
        <v>24</v>
      </c>
      <c r="AN41" s="40">
        <v>39.658000000000001</v>
      </c>
      <c r="AO41" s="36"/>
      <c r="AP41" s="37"/>
      <c r="AQ41" s="56"/>
      <c r="AS41" s="39" t="s">
        <v>24</v>
      </c>
      <c r="AT41" s="40">
        <v>41.603000000000002</v>
      </c>
      <c r="AU41" s="36"/>
      <c r="AV41" s="37"/>
      <c r="AW41" s="56"/>
      <c r="AY41" s="39" t="s">
        <v>24</v>
      </c>
      <c r="AZ41" s="40">
        <v>47.298000000000002</v>
      </c>
      <c r="BA41" s="36"/>
      <c r="BB41" s="37"/>
      <c r="BC41" s="56"/>
      <c r="BE41" s="197"/>
    </row>
    <row r="42" spans="2:57" x14ac:dyDescent="0.3">
      <c r="B42" s="39" t="s">
        <v>148</v>
      </c>
      <c r="C42" s="39" t="s">
        <v>25</v>
      </c>
      <c r="D42" s="40">
        <v>42.753999999999998</v>
      </c>
      <c r="E42" s="55"/>
      <c r="F42" s="37"/>
      <c r="G42" s="56"/>
      <c r="I42" s="39" t="s">
        <v>25</v>
      </c>
      <c r="J42" s="40">
        <v>38.293999999999997</v>
      </c>
      <c r="K42" s="36"/>
      <c r="L42" s="37"/>
      <c r="M42" s="56"/>
      <c r="O42" s="39" t="s">
        <v>25</v>
      </c>
      <c r="P42" s="40">
        <v>41.100999999999999</v>
      </c>
      <c r="Q42" s="36"/>
      <c r="R42" s="37"/>
      <c r="S42" s="56"/>
      <c r="U42" s="39" t="s">
        <v>25</v>
      </c>
      <c r="V42" s="40">
        <v>48.991999999999997</v>
      </c>
      <c r="W42" s="36"/>
      <c r="X42" s="37"/>
      <c r="Y42" s="56"/>
      <c r="AA42" s="39" t="s">
        <v>25</v>
      </c>
      <c r="AB42" s="40">
        <v>50.055</v>
      </c>
      <c r="AC42" s="36"/>
      <c r="AD42" s="37"/>
      <c r="AE42" s="56"/>
      <c r="AG42" s="39" t="s">
        <v>25</v>
      </c>
      <c r="AH42" s="40">
        <v>41.295000000000002</v>
      </c>
      <c r="AI42" s="36"/>
      <c r="AJ42" s="37"/>
      <c r="AK42" s="56"/>
      <c r="AM42" s="39" t="s">
        <v>25</v>
      </c>
      <c r="AN42" s="40">
        <v>42.176000000000002</v>
      </c>
      <c r="AO42" s="36"/>
      <c r="AP42" s="37"/>
      <c r="AQ42" s="56"/>
      <c r="AS42" s="39" t="s">
        <v>25</v>
      </c>
      <c r="AT42" s="40">
        <v>44.182000000000002</v>
      </c>
      <c r="AU42" s="36"/>
      <c r="AV42" s="37"/>
      <c r="AW42" s="56"/>
      <c r="AY42" s="39" t="s">
        <v>25</v>
      </c>
      <c r="AZ42" s="40">
        <v>50.055</v>
      </c>
      <c r="BA42" s="36"/>
      <c r="BB42" s="37"/>
      <c r="BC42" s="56"/>
      <c r="BE42" s="197"/>
    </row>
    <row r="43" spans="2:57" x14ac:dyDescent="0.3">
      <c r="B43" s="39" t="s">
        <v>148</v>
      </c>
      <c r="C43" s="39" t="s">
        <v>26</v>
      </c>
      <c r="D43" s="40">
        <v>45.290999999999997</v>
      </c>
      <c r="E43" s="55"/>
      <c r="F43" s="37"/>
      <c r="G43" s="56"/>
      <c r="I43" s="39" t="s">
        <v>26</v>
      </c>
      <c r="J43" s="40">
        <v>40.695999999999998</v>
      </c>
      <c r="K43" s="36"/>
      <c r="L43" s="37"/>
      <c r="M43" s="56"/>
      <c r="O43" s="39" t="s">
        <v>26</v>
      </c>
      <c r="P43" s="40">
        <v>43.588000000000001</v>
      </c>
      <c r="Q43" s="36"/>
      <c r="R43" s="37"/>
      <c r="S43" s="56"/>
      <c r="U43" s="39" t="s">
        <v>26</v>
      </c>
      <c r="V43" s="40">
        <v>51.718000000000004</v>
      </c>
      <c r="W43" s="36"/>
      <c r="X43" s="37"/>
      <c r="Y43" s="56"/>
      <c r="AA43" s="39" t="s">
        <v>26</v>
      </c>
      <c r="AB43" s="40">
        <v>52.811999999999998</v>
      </c>
      <c r="AC43" s="36"/>
      <c r="AD43" s="37"/>
      <c r="AE43" s="56"/>
      <c r="AG43" s="39" t="s">
        <v>26</v>
      </c>
      <c r="AH43" s="40">
        <v>43.787999999999997</v>
      </c>
      <c r="AI43" s="36"/>
      <c r="AJ43" s="37"/>
      <c r="AK43" s="56"/>
      <c r="AM43" s="39" t="s">
        <v>26</v>
      </c>
      <c r="AN43" s="40">
        <v>44.695999999999998</v>
      </c>
      <c r="AO43" s="36"/>
      <c r="AP43" s="37"/>
      <c r="AQ43" s="56"/>
      <c r="AS43" s="39" t="s">
        <v>26</v>
      </c>
      <c r="AT43" s="40">
        <v>46.762</v>
      </c>
      <c r="AU43" s="36"/>
      <c r="AV43" s="37"/>
      <c r="AW43" s="56"/>
      <c r="AY43" s="39" t="s">
        <v>26</v>
      </c>
      <c r="AZ43" s="40">
        <v>52.811999999999998</v>
      </c>
      <c r="BA43" s="36"/>
      <c r="BB43" s="37"/>
      <c r="BC43" s="56"/>
      <c r="BE43" s="197"/>
    </row>
    <row r="44" spans="2:57" x14ac:dyDescent="0.3">
      <c r="B44" s="39" t="s">
        <v>148</v>
      </c>
      <c r="C44" s="39" t="s">
        <v>27</v>
      </c>
      <c r="D44" s="40">
        <v>47.828000000000003</v>
      </c>
      <c r="E44" s="55"/>
      <c r="F44" s="37"/>
      <c r="G44" s="56"/>
      <c r="I44" s="39" t="s">
        <v>27</v>
      </c>
      <c r="J44" s="40">
        <v>43.098999999999997</v>
      </c>
      <c r="K44" s="36"/>
      <c r="L44" s="37"/>
      <c r="M44" s="56"/>
      <c r="O44" s="39" t="s">
        <v>27</v>
      </c>
      <c r="P44" s="40">
        <v>46.076000000000001</v>
      </c>
      <c r="Q44" s="36"/>
      <c r="R44" s="37"/>
      <c r="S44" s="56"/>
      <c r="U44" s="39" t="s">
        <v>27</v>
      </c>
      <c r="V44" s="40">
        <v>54.442999999999998</v>
      </c>
      <c r="W44" s="36"/>
      <c r="X44" s="37"/>
      <c r="Y44" s="56"/>
      <c r="AA44" s="39" t="s">
        <v>27</v>
      </c>
      <c r="AB44" s="40">
        <v>55.569000000000003</v>
      </c>
      <c r="AC44" s="36"/>
      <c r="AD44" s="37"/>
      <c r="AE44" s="56"/>
      <c r="AG44" s="39" t="s">
        <v>27</v>
      </c>
      <c r="AH44" s="40">
        <v>46.280999999999999</v>
      </c>
      <c r="AI44" s="36"/>
      <c r="AJ44" s="37"/>
      <c r="AK44" s="56"/>
      <c r="AM44" s="39" t="s">
        <v>27</v>
      </c>
      <c r="AN44" s="40">
        <v>47.215000000000003</v>
      </c>
      <c r="AO44" s="36"/>
      <c r="AP44" s="37"/>
      <c r="AQ44" s="56"/>
      <c r="AS44" s="39" t="s">
        <v>27</v>
      </c>
      <c r="AT44" s="40">
        <v>49.341999999999999</v>
      </c>
      <c r="AU44" s="36"/>
      <c r="AV44" s="37"/>
      <c r="AW44" s="56"/>
      <c r="AY44" s="39" t="s">
        <v>27</v>
      </c>
      <c r="AZ44" s="40">
        <v>55.569000000000003</v>
      </c>
      <c r="BA44" s="36"/>
      <c r="BB44" s="37"/>
      <c r="BC44" s="56"/>
      <c r="BE44" s="197"/>
    </row>
    <row r="45" spans="2:57" x14ac:dyDescent="0.3">
      <c r="B45" s="39" t="s">
        <v>148</v>
      </c>
      <c r="C45" s="39" t="s">
        <v>28</v>
      </c>
      <c r="D45" s="40">
        <v>50.364000000000004</v>
      </c>
      <c r="E45" s="55"/>
      <c r="F45" s="37"/>
      <c r="G45" s="56"/>
      <c r="I45" s="39" t="s">
        <v>28</v>
      </c>
      <c r="J45" s="40">
        <v>45.5</v>
      </c>
      <c r="K45" s="36"/>
      <c r="L45" s="37"/>
      <c r="M45" s="56"/>
      <c r="O45" s="39" t="s">
        <v>28</v>
      </c>
      <c r="P45" s="40">
        <v>48.561999999999998</v>
      </c>
      <c r="Q45" s="36"/>
      <c r="R45" s="37"/>
      <c r="S45" s="56"/>
      <c r="U45" s="39" t="s">
        <v>28</v>
      </c>
      <c r="V45" s="40">
        <v>57.167000000000002</v>
      </c>
      <c r="W45" s="36"/>
      <c r="X45" s="37"/>
      <c r="Y45" s="56"/>
      <c r="AA45" s="39" t="s">
        <v>28</v>
      </c>
      <c r="AB45" s="40">
        <v>58.325000000000003</v>
      </c>
      <c r="AC45" s="36"/>
      <c r="AD45" s="37"/>
      <c r="AE45" s="56"/>
      <c r="AG45" s="39" t="s">
        <v>28</v>
      </c>
      <c r="AH45" s="40">
        <v>48.773000000000003</v>
      </c>
      <c r="AI45" s="36"/>
      <c r="AJ45" s="37"/>
      <c r="AK45" s="56"/>
      <c r="AM45" s="39" t="s">
        <v>28</v>
      </c>
      <c r="AN45" s="40">
        <v>49.734000000000002</v>
      </c>
      <c r="AO45" s="36"/>
      <c r="AP45" s="37"/>
      <c r="AQ45" s="56"/>
      <c r="AS45" s="39" t="s">
        <v>28</v>
      </c>
      <c r="AT45" s="40">
        <v>51.920999999999999</v>
      </c>
      <c r="AU45" s="36"/>
      <c r="AV45" s="37"/>
      <c r="AW45" s="56"/>
      <c r="AY45" s="39" t="s">
        <v>28</v>
      </c>
      <c r="AZ45" s="40">
        <v>58.325000000000003</v>
      </c>
      <c r="BA45" s="36"/>
      <c r="BB45" s="37"/>
      <c r="BC45" s="56"/>
      <c r="BE45" s="197"/>
    </row>
    <row r="46" spans="2:57" x14ac:dyDescent="0.3">
      <c r="B46" s="39" t="s">
        <v>148</v>
      </c>
      <c r="C46" s="39" t="s">
        <v>29</v>
      </c>
      <c r="D46" s="40">
        <v>53.729000000000006</v>
      </c>
      <c r="E46" s="55"/>
      <c r="F46" s="37"/>
      <c r="G46" s="56"/>
      <c r="I46" s="39" t="s">
        <v>29</v>
      </c>
      <c r="J46" s="40">
        <v>48.319000000000003</v>
      </c>
      <c r="K46" s="36"/>
      <c r="L46" s="37"/>
      <c r="M46" s="56"/>
      <c r="O46" s="39" t="s">
        <v>29</v>
      </c>
      <c r="P46" s="40">
        <v>51.723999999999997</v>
      </c>
      <c r="Q46" s="36"/>
      <c r="R46" s="37"/>
      <c r="S46" s="56"/>
      <c r="U46" s="39" t="s">
        <v>29</v>
      </c>
      <c r="V46" s="40">
        <v>61.296999999999997</v>
      </c>
      <c r="W46" s="36"/>
      <c r="X46" s="37"/>
      <c r="Y46" s="56"/>
      <c r="AA46" s="39" t="s">
        <v>29</v>
      </c>
      <c r="AB46" s="40">
        <v>62.585000000000001</v>
      </c>
      <c r="AC46" s="36"/>
      <c r="AD46" s="37"/>
      <c r="AE46" s="56"/>
      <c r="AG46" s="39" t="s">
        <v>29</v>
      </c>
      <c r="AH46" s="40">
        <v>51.96</v>
      </c>
      <c r="AI46" s="36"/>
      <c r="AJ46" s="37"/>
      <c r="AK46" s="56"/>
      <c r="AM46" s="39" t="s">
        <v>29</v>
      </c>
      <c r="AN46" s="40">
        <v>53.027999999999999</v>
      </c>
      <c r="AO46" s="36"/>
      <c r="AP46" s="37"/>
      <c r="AQ46" s="56"/>
      <c r="AS46" s="39" t="s">
        <v>29</v>
      </c>
      <c r="AT46" s="40">
        <v>55.460999999999999</v>
      </c>
      <c r="AU46" s="36"/>
      <c r="AV46" s="37"/>
      <c r="AW46" s="56"/>
      <c r="AY46" s="39" t="s">
        <v>29</v>
      </c>
      <c r="AZ46" s="40">
        <v>62.585000000000001</v>
      </c>
      <c r="BA46" s="36"/>
      <c r="BB46" s="37"/>
      <c r="BC46" s="56"/>
      <c r="BE46" s="197"/>
    </row>
    <row r="47" spans="2:57" x14ac:dyDescent="0.3">
      <c r="B47" s="41" t="s">
        <v>148</v>
      </c>
      <c r="C47" s="41" t="s">
        <v>21</v>
      </c>
      <c r="D47" s="42"/>
      <c r="E47" s="43">
        <v>100</v>
      </c>
      <c r="F47" s="44">
        <v>4.9599999999999998E-2</v>
      </c>
      <c r="G47" s="45">
        <v>46.289000000000001</v>
      </c>
      <c r="I47" s="41" t="s">
        <v>21</v>
      </c>
      <c r="J47" s="42"/>
      <c r="K47" s="43">
        <v>100</v>
      </c>
      <c r="L47" s="44">
        <v>2.58E-2</v>
      </c>
      <c r="M47" s="45">
        <v>44.448999999999998</v>
      </c>
      <c r="O47" s="41" t="s">
        <v>21</v>
      </c>
      <c r="P47" s="42"/>
      <c r="Q47" s="43">
        <v>100</v>
      </c>
      <c r="R47" s="44">
        <v>2.76E-2</v>
      </c>
      <c r="S47" s="45">
        <v>47.584000000000003</v>
      </c>
      <c r="U47" s="41" t="s">
        <v>21</v>
      </c>
      <c r="V47" s="42"/>
      <c r="W47" s="43">
        <v>100</v>
      </c>
      <c r="X47" s="44">
        <v>3.2500000000000001E-2</v>
      </c>
      <c r="Y47" s="45">
        <v>56.421999999999997</v>
      </c>
      <c r="AA47" s="41" t="s">
        <v>21</v>
      </c>
      <c r="AB47" s="42"/>
      <c r="AC47" s="43">
        <v>100</v>
      </c>
      <c r="AD47" s="44">
        <v>3.32E-2</v>
      </c>
      <c r="AE47" s="45">
        <v>57.604999999999997</v>
      </c>
      <c r="AG47" s="41" t="s">
        <v>21</v>
      </c>
      <c r="AH47" s="42"/>
      <c r="AI47" s="43">
        <v>100</v>
      </c>
      <c r="AJ47" s="44">
        <v>2.7699999999999999E-2</v>
      </c>
      <c r="AK47" s="45">
        <v>47.805</v>
      </c>
      <c r="AM47" s="41" t="s">
        <v>21</v>
      </c>
      <c r="AN47" s="42"/>
      <c r="AO47" s="43">
        <v>100</v>
      </c>
      <c r="AP47" s="44">
        <v>2.8299999999999999E-2</v>
      </c>
      <c r="AQ47" s="45">
        <v>48.783000000000001</v>
      </c>
      <c r="AS47" s="41" t="s">
        <v>21</v>
      </c>
      <c r="AT47" s="42"/>
      <c r="AU47" s="43">
        <v>100</v>
      </c>
      <c r="AV47" s="44">
        <v>2.9499999999999998E-2</v>
      </c>
      <c r="AW47" s="45">
        <v>51.036000000000001</v>
      </c>
      <c r="AY47" s="41" t="s">
        <v>21</v>
      </c>
      <c r="AZ47" s="42"/>
      <c r="BA47" s="43">
        <v>100</v>
      </c>
      <c r="BB47" s="44">
        <v>3.32E-2</v>
      </c>
      <c r="BC47" s="45">
        <v>57.604999999999997</v>
      </c>
      <c r="BE47" s="197"/>
    </row>
    <row r="48" spans="2:57" x14ac:dyDescent="0.3">
      <c r="B48" s="47"/>
      <c r="C48" s="47"/>
      <c r="D48" s="48"/>
      <c r="E48" s="57"/>
      <c r="F48" s="50"/>
      <c r="G48" s="58"/>
      <c r="J48" s="51"/>
      <c r="K48" s="59"/>
      <c r="L48" s="53"/>
      <c r="M48" s="53"/>
      <c r="P48" s="51"/>
      <c r="Q48" s="59"/>
      <c r="R48" s="53"/>
      <c r="S48" s="53"/>
      <c r="V48" s="51"/>
      <c r="W48" s="59"/>
      <c r="X48" s="53"/>
      <c r="Y48" s="53"/>
      <c r="AB48" s="60"/>
      <c r="AC48" s="59"/>
      <c r="AD48" s="53"/>
      <c r="AE48" s="53"/>
      <c r="AH48" s="60"/>
      <c r="AI48" s="60"/>
      <c r="AJ48" s="53"/>
      <c r="AK48" s="53"/>
      <c r="AN48" s="61"/>
      <c r="AO48" s="60"/>
      <c r="AP48" s="53"/>
      <c r="AQ48" s="53"/>
      <c r="AT48" s="60"/>
      <c r="AU48" s="60"/>
      <c r="AV48" s="62"/>
      <c r="AW48" s="53"/>
      <c r="AZ48" s="51"/>
      <c r="BA48" s="59"/>
      <c r="BB48" s="53"/>
      <c r="BC48" s="53"/>
    </row>
    <row r="49" spans="2:57" x14ac:dyDescent="0.3">
      <c r="B49" s="212" t="s">
        <v>128</v>
      </c>
      <c r="C49" s="213"/>
      <c r="D49" s="213"/>
      <c r="E49" s="213"/>
      <c r="F49" s="213"/>
      <c r="G49" s="214"/>
      <c r="J49" s="4"/>
      <c r="K49" s="47"/>
      <c r="L49" s="4"/>
      <c r="M49" s="4"/>
      <c r="P49" s="4"/>
      <c r="Q49" s="47"/>
      <c r="R49" s="4"/>
      <c r="S49" s="4"/>
      <c r="V49" s="4"/>
      <c r="W49" s="47"/>
      <c r="X49" s="4"/>
      <c r="Y49" s="4"/>
      <c r="AB49" s="4"/>
      <c r="AC49" s="47"/>
      <c r="AD49" s="4"/>
      <c r="AE49" s="4"/>
      <c r="AH49" s="4"/>
      <c r="AI49" s="4"/>
      <c r="AJ49" s="4"/>
      <c r="AK49" s="4"/>
      <c r="AN49" s="47"/>
      <c r="AO49" s="4"/>
      <c r="AP49" s="4"/>
      <c r="AQ49" s="4"/>
      <c r="AT49" s="4"/>
      <c r="AU49" s="4"/>
      <c r="AV49" s="4"/>
      <c r="AW49" s="4"/>
      <c r="AZ49" s="4"/>
      <c r="BA49" s="47"/>
      <c r="BB49" s="4"/>
      <c r="BC49" s="4"/>
    </row>
    <row r="50" spans="2:57" x14ac:dyDescent="0.3">
      <c r="B50" s="34" t="s">
        <v>149</v>
      </c>
      <c r="C50" s="34" t="s">
        <v>18</v>
      </c>
      <c r="D50" s="35">
        <v>44.5</v>
      </c>
      <c r="E50" s="36"/>
      <c r="F50" s="37"/>
      <c r="G50" s="38"/>
      <c r="I50" s="34" t="s">
        <v>18</v>
      </c>
      <c r="J50" s="35">
        <v>42.033000000000001</v>
      </c>
      <c r="K50" s="63"/>
      <c r="L50" s="64"/>
      <c r="M50" s="65"/>
      <c r="O50" s="34" t="s">
        <v>18</v>
      </c>
      <c r="P50" s="35">
        <v>43.585999999999999</v>
      </c>
      <c r="Q50" s="63"/>
      <c r="R50" s="64"/>
      <c r="S50" s="65"/>
      <c r="U50" s="34" t="s">
        <v>18</v>
      </c>
      <c r="V50" s="35">
        <v>47.951000000000001</v>
      </c>
      <c r="W50" s="63"/>
      <c r="X50" s="64"/>
      <c r="Y50" s="65"/>
      <c r="AA50" s="34" t="s">
        <v>18</v>
      </c>
      <c r="AB50" s="35">
        <v>48.537999999999997</v>
      </c>
      <c r="AC50" s="63"/>
      <c r="AD50" s="64"/>
      <c r="AE50" s="65"/>
      <c r="AG50" s="34" t="s">
        <v>18</v>
      </c>
      <c r="AH50" s="35">
        <v>43.692999999999998</v>
      </c>
      <c r="AI50" s="63"/>
      <c r="AJ50" s="64"/>
      <c r="AK50" s="65"/>
      <c r="AM50" s="34" t="s">
        <v>18</v>
      </c>
      <c r="AN50" s="35">
        <v>44.18</v>
      </c>
      <c r="AO50" s="63"/>
      <c r="AP50" s="64"/>
      <c r="AQ50" s="65"/>
      <c r="AS50" s="34" t="s">
        <v>18</v>
      </c>
      <c r="AT50" s="35">
        <v>45.29</v>
      </c>
      <c r="AU50" s="63"/>
      <c r="AV50" s="64"/>
      <c r="AW50" s="65"/>
      <c r="AY50" s="34" t="s">
        <v>18</v>
      </c>
      <c r="AZ50" s="35">
        <v>48.537999999999997</v>
      </c>
      <c r="BA50" s="63"/>
      <c r="BB50" s="64"/>
      <c r="BC50" s="65"/>
      <c r="BE50" s="197"/>
    </row>
    <row r="51" spans="2:57" x14ac:dyDescent="0.3">
      <c r="B51" s="39" t="s">
        <v>149</v>
      </c>
      <c r="C51" s="39" t="s">
        <v>20</v>
      </c>
      <c r="D51" s="40">
        <v>58.024000000000001</v>
      </c>
      <c r="E51" s="55"/>
      <c r="F51" s="37"/>
      <c r="G51" s="38"/>
      <c r="I51" s="39" t="s">
        <v>20</v>
      </c>
      <c r="J51" s="40">
        <v>54.84</v>
      </c>
      <c r="K51" s="36"/>
      <c r="L51" s="37"/>
      <c r="M51" s="38"/>
      <c r="O51" s="39" t="s">
        <v>20</v>
      </c>
      <c r="P51" s="40">
        <v>56.844000000000001</v>
      </c>
      <c r="Q51" s="36"/>
      <c r="R51" s="37"/>
      <c r="S51" s="38"/>
      <c r="U51" s="39" t="s">
        <v>20</v>
      </c>
      <c r="V51" s="40">
        <v>62.478000000000002</v>
      </c>
      <c r="W51" s="36"/>
      <c r="X51" s="37"/>
      <c r="Y51" s="38"/>
      <c r="AA51" s="39" t="s">
        <v>20</v>
      </c>
      <c r="AB51" s="40">
        <v>63.235999999999997</v>
      </c>
      <c r="AC51" s="36"/>
      <c r="AD51" s="37"/>
      <c r="AE51" s="38"/>
      <c r="AG51" s="39" t="s">
        <v>20</v>
      </c>
      <c r="AH51" s="40">
        <v>56.982999999999997</v>
      </c>
      <c r="AI51" s="36"/>
      <c r="AJ51" s="37"/>
      <c r="AK51" s="38"/>
      <c r="AM51" s="39" t="s">
        <v>20</v>
      </c>
      <c r="AN51" s="40">
        <v>57.610999999999997</v>
      </c>
      <c r="AO51" s="36"/>
      <c r="AP51" s="37"/>
      <c r="AQ51" s="38"/>
      <c r="AS51" s="39" t="s">
        <v>20</v>
      </c>
      <c r="AT51" s="40">
        <v>59.043999999999997</v>
      </c>
      <c r="AU51" s="36"/>
      <c r="AV51" s="37"/>
      <c r="AW51" s="38"/>
      <c r="AY51" s="39" t="s">
        <v>20</v>
      </c>
      <c r="AZ51" s="40">
        <v>63.235999999999997</v>
      </c>
      <c r="BA51" s="36"/>
      <c r="BB51" s="37"/>
      <c r="BC51" s="38"/>
      <c r="BE51" s="197"/>
    </row>
    <row r="52" spans="2:57" x14ac:dyDescent="0.3">
      <c r="B52" s="41" t="s">
        <v>149</v>
      </c>
      <c r="C52" s="41" t="s">
        <v>21</v>
      </c>
      <c r="D52" s="42"/>
      <c r="E52" s="43">
        <v>100</v>
      </c>
      <c r="F52" s="44">
        <v>0.12640000000000001</v>
      </c>
      <c r="G52" s="45">
        <v>39.102800000000002</v>
      </c>
      <c r="I52" s="41" t="s">
        <v>21</v>
      </c>
      <c r="J52" s="42"/>
      <c r="K52" s="43">
        <v>100</v>
      </c>
      <c r="L52" s="44">
        <v>0.1197</v>
      </c>
      <c r="M52" s="45">
        <v>36.921599999999998</v>
      </c>
      <c r="O52" s="41" t="s">
        <v>21</v>
      </c>
      <c r="P52" s="42"/>
      <c r="Q52" s="43">
        <v>100</v>
      </c>
      <c r="R52" s="44">
        <v>0.1239</v>
      </c>
      <c r="S52" s="45">
        <v>38.2971</v>
      </c>
      <c r="U52" s="41" t="s">
        <v>21</v>
      </c>
      <c r="V52" s="42"/>
      <c r="W52" s="43">
        <v>100</v>
      </c>
      <c r="X52" s="44">
        <v>0.1358</v>
      </c>
      <c r="Y52" s="45">
        <v>42.149900000000002</v>
      </c>
      <c r="AA52" s="41" t="s">
        <v>21</v>
      </c>
      <c r="AB52" s="42"/>
      <c r="AC52" s="43">
        <v>100</v>
      </c>
      <c r="AD52" s="44">
        <v>0.13739999999999999</v>
      </c>
      <c r="AE52" s="45">
        <v>42.668500000000002</v>
      </c>
      <c r="AG52" s="41" t="s">
        <v>21</v>
      </c>
      <c r="AH52" s="42"/>
      <c r="AI52" s="43">
        <v>100</v>
      </c>
      <c r="AJ52" s="44">
        <v>0.1242</v>
      </c>
      <c r="AK52" s="45">
        <v>38.390599999999999</v>
      </c>
      <c r="AM52" s="41" t="s">
        <v>21</v>
      </c>
      <c r="AN52" s="42"/>
      <c r="AO52" s="43">
        <v>100</v>
      </c>
      <c r="AP52" s="44">
        <v>0.1255</v>
      </c>
      <c r="AQ52" s="45">
        <v>38.824599999999997</v>
      </c>
      <c r="AS52" s="41" t="s">
        <v>21</v>
      </c>
      <c r="AT52" s="42"/>
      <c r="AU52" s="43">
        <v>100</v>
      </c>
      <c r="AV52" s="44">
        <v>0.1285</v>
      </c>
      <c r="AW52" s="45">
        <v>39.808199999999999</v>
      </c>
      <c r="AY52" s="41" t="s">
        <v>21</v>
      </c>
      <c r="AZ52" s="42"/>
      <c r="BA52" s="43">
        <v>100</v>
      </c>
      <c r="BB52" s="44">
        <v>0.13739999999999999</v>
      </c>
      <c r="BC52" s="45">
        <v>42.668500000000002</v>
      </c>
      <c r="BE52" s="197"/>
    </row>
    <row r="53" spans="2:57" x14ac:dyDescent="0.3">
      <c r="B53" s="34" t="s">
        <v>150</v>
      </c>
      <c r="C53" s="34" t="s">
        <v>18</v>
      </c>
      <c r="D53" s="35">
        <v>55.512</v>
      </c>
      <c r="E53" s="36"/>
      <c r="F53" s="37"/>
      <c r="G53" s="38"/>
      <c r="I53" s="34" t="s">
        <v>18</v>
      </c>
      <c r="J53" s="35">
        <v>52.460999999999999</v>
      </c>
      <c r="K53" s="36"/>
      <c r="L53" s="37"/>
      <c r="M53" s="38"/>
      <c r="O53" s="34" t="s">
        <v>18</v>
      </c>
      <c r="P53" s="35">
        <v>54.381999999999998</v>
      </c>
      <c r="Q53" s="36"/>
      <c r="R53" s="37"/>
      <c r="S53" s="38"/>
      <c r="U53" s="34" t="s">
        <v>18</v>
      </c>
      <c r="V53" s="35">
        <v>59.78</v>
      </c>
      <c r="W53" s="36"/>
      <c r="X53" s="37"/>
      <c r="Y53" s="38"/>
      <c r="AA53" s="34" t="s">
        <v>18</v>
      </c>
      <c r="AB53" s="35">
        <v>60.506</v>
      </c>
      <c r="AC53" s="36"/>
      <c r="AD53" s="37"/>
      <c r="AE53" s="38"/>
      <c r="AG53" s="34" t="s">
        <v>18</v>
      </c>
      <c r="AH53" s="35">
        <v>54.514000000000003</v>
      </c>
      <c r="AI53" s="36"/>
      <c r="AJ53" s="37"/>
      <c r="AK53" s="38"/>
      <c r="AM53" s="34" t="s">
        <v>18</v>
      </c>
      <c r="AN53" s="35">
        <v>55.116</v>
      </c>
      <c r="AO53" s="36"/>
      <c r="AP53" s="37"/>
      <c r="AQ53" s="38"/>
      <c r="AS53" s="34" t="s">
        <v>18</v>
      </c>
      <c r="AT53" s="35">
        <v>56.488999999999997</v>
      </c>
      <c r="AU53" s="36"/>
      <c r="AV53" s="37"/>
      <c r="AW53" s="38"/>
      <c r="AY53" s="34" t="s">
        <v>18</v>
      </c>
      <c r="AZ53" s="35">
        <v>60.506</v>
      </c>
      <c r="BA53" s="36"/>
      <c r="BB53" s="37"/>
      <c r="BC53" s="38"/>
      <c r="BE53" s="197"/>
    </row>
    <row r="54" spans="2:57" x14ac:dyDescent="0.3">
      <c r="B54" s="39" t="s">
        <v>150</v>
      </c>
      <c r="C54" s="39" t="s">
        <v>20</v>
      </c>
      <c r="D54" s="40">
        <v>72.039000000000001</v>
      </c>
      <c r="E54" s="55"/>
      <c r="F54" s="37"/>
      <c r="G54" s="38"/>
      <c r="I54" s="39" t="s">
        <v>20</v>
      </c>
      <c r="J54" s="40">
        <v>68.111000000000004</v>
      </c>
      <c r="K54" s="36"/>
      <c r="L54" s="37"/>
      <c r="M54" s="38"/>
      <c r="O54" s="39" t="s">
        <v>20</v>
      </c>
      <c r="P54" s="40">
        <v>70.584000000000003</v>
      </c>
      <c r="Q54" s="36"/>
      <c r="R54" s="37"/>
      <c r="S54" s="38"/>
      <c r="U54" s="39" t="s">
        <v>20</v>
      </c>
      <c r="V54" s="40">
        <v>77.533000000000001</v>
      </c>
      <c r="W54" s="36"/>
      <c r="X54" s="37"/>
      <c r="Y54" s="38"/>
      <c r="AA54" s="39" t="s">
        <v>20</v>
      </c>
      <c r="AB54" s="40">
        <v>78.468000000000004</v>
      </c>
      <c r="AC54" s="36"/>
      <c r="AD54" s="37"/>
      <c r="AE54" s="38"/>
      <c r="AG54" s="39" t="s">
        <v>20</v>
      </c>
      <c r="AH54" s="40">
        <v>70.754000000000005</v>
      </c>
      <c r="AI54" s="36"/>
      <c r="AJ54" s="37"/>
      <c r="AK54" s="38"/>
      <c r="AM54" s="39" t="s">
        <v>20</v>
      </c>
      <c r="AN54" s="40">
        <v>71.53</v>
      </c>
      <c r="AO54" s="36"/>
      <c r="AP54" s="37"/>
      <c r="AQ54" s="38"/>
      <c r="AS54" s="39" t="s">
        <v>20</v>
      </c>
      <c r="AT54" s="40">
        <v>73.296999999999997</v>
      </c>
      <c r="AU54" s="36"/>
      <c r="AV54" s="37"/>
      <c r="AW54" s="38"/>
      <c r="AY54" s="39" t="s">
        <v>20</v>
      </c>
      <c r="AZ54" s="40">
        <v>78.468000000000004</v>
      </c>
      <c r="BA54" s="36"/>
      <c r="BB54" s="37"/>
      <c r="BC54" s="38"/>
      <c r="BE54" s="197"/>
    </row>
    <row r="55" spans="2:57" x14ac:dyDescent="0.3">
      <c r="B55" s="41" t="s">
        <v>150</v>
      </c>
      <c r="C55" s="41" t="s">
        <v>21</v>
      </c>
      <c r="D55" s="42"/>
      <c r="E55" s="43">
        <v>100</v>
      </c>
      <c r="F55" s="44">
        <v>0.13270000000000001</v>
      </c>
      <c r="G55" s="45">
        <v>52.188899999999997</v>
      </c>
      <c r="I55" s="41" t="s">
        <v>21</v>
      </c>
      <c r="J55" s="42"/>
      <c r="K55" s="43">
        <v>100</v>
      </c>
      <c r="L55" s="44">
        <v>0.12570000000000001</v>
      </c>
      <c r="M55" s="45">
        <v>49.308399999999999</v>
      </c>
      <c r="O55" s="41" t="s">
        <v>21</v>
      </c>
      <c r="P55" s="42"/>
      <c r="Q55" s="43">
        <v>100</v>
      </c>
      <c r="R55" s="44">
        <v>0.13009999999999999</v>
      </c>
      <c r="S55" s="45">
        <v>51.122500000000002</v>
      </c>
      <c r="U55" s="41" t="s">
        <v>21</v>
      </c>
      <c r="V55" s="42"/>
      <c r="W55" s="43">
        <v>100</v>
      </c>
      <c r="X55" s="44">
        <v>0.14249999999999999</v>
      </c>
      <c r="Y55" s="45">
        <v>56.217399999999998</v>
      </c>
      <c r="AA55" s="41" t="s">
        <v>21</v>
      </c>
      <c r="AB55" s="42"/>
      <c r="AC55" s="43">
        <v>100</v>
      </c>
      <c r="AD55" s="44">
        <v>0.14419999999999999</v>
      </c>
      <c r="AE55" s="45">
        <v>56.898099999999999</v>
      </c>
      <c r="AG55" s="41" t="s">
        <v>21</v>
      </c>
      <c r="AH55" s="42"/>
      <c r="AI55" s="43">
        <v>100</v>
      </c>
      <c r="AJ55" s="44">
        <v>0.13039999999999999</v>
      </c>
      <c r="AK55" s="45">
        <v>51.2483</v>
      </c>
      <c r="AM55" s="41" t="s">
        <v>21</v>
      </c>
      <c r="AN55" s="42"/>
      <c r="AO55" s="43">
        <v>100</v>
      </c>
      <c r="AP55" s="44">
        <v>0.1318</v>
      </c>
      <c r="AQ55" s="45">
        <v>51.8142</v>
      </c>
      <c r="AS55" s="41" t="s">
        <v>21</v>
      </c>
      <c r="AT55" s="42"/>
      <c r="AU55" s="43">
        <v>100</v>
      </c>
      <c r="AV55" s="44">
        <v>0.13500000000000001</v>
      </c>
      <c r="AW55" s="45">
        <v>53.102600000000002</v>
      </c>
      <c r="AY55" s="41" t="s">
        <v>21</v>
      </c>
      <c r="AZ55" s="42"/>
      <c r="BA55" s="43">
        <v>100</v>
      </c>
      <c r="BB55" s="44">
        <v>0.14419999999999999</v>
      </c>
      <c r="BC55" s="45">
        <v>56.898099999999999</v>
      </c>
      <c r="BE55" s="197"/>
    </row>
    <row r="56" spans="2:57" x14ac:dyDescent="0.3">
      <c r="B56" s="47"/>
      <c r="C56" s="47"/>
      <c r="D56" s="48"/>
      <c r="E56" s="49"/>
      <c r="F56" s="50"/>
      <c r="G56" s="50"/>
      <c r="J56" s="51"/>
      <c r="K56" s="52"/>
      <c r="L56" s="53"/>
      <c r="M56" s="53"/>
      <c r="P56" s="51"/>
      <c r="Q56" s="52"/>
      <c r="R56" s="53"/>
      <c r="S56" s="53"/>
      <c r="V56" s="51"/>
      <c r="W56" s="52"/>
      <c r="X56" s="53"/>
      <c r="Y56" s="53"/>
      <c r="AB56" s="51"/>
      <c r="AC56" s="52"/>
      <c r="AD56" s="53"/>
      <c r="AE56" s="53"/>
      <c r="AH56" s="51"/>
      <c r="AI56" s="52"/>
      <c r="AJ56" s="53"/>
      <c r="AK56" s="53"/>
      <c r="AN56" s="51"/>
      <c r="AO56" s="52"/>
      <c r="AP56" s="53"/>
      <c r="AQ56" s="53"/>
      <c r="AT56" s="51"/>
      <c r="AU56" s="52"/>
      <c r="AV56" s="53"/>
      <c r="AW56" s="53"/>
      <c r="AZ56" s="51"/>
      <c r="BA56" s="52"/>
      <c r="BB56" s="53"/>
      <c r="BC56" s="53"/>
    </row>
    <row r="57" spans="2:57" x14ac:dyDescent="0.3">
      <c r="B57" s="212" t="s">
        <v>129</v>
      </c>
      <c r="C57" s="213"/>
      <c r="D57" s="213"/>
      <c r="E57" s="213"/>
      <c r="F57" s="213"/>
      <c r="G57" s="214"/>
      <c r="J57" s="4"/>
      <c r="K57" s="4"/>
      <c r="L57" s="4"/>
      <c r="M57" s="4"/>
      <c r="P57" s="4"/>
      <c r="Q57" s="4"/>
      <c r="R57" s="4"/>
      <c r="S57" s="4"/>
      <c r="V57" s="4"/>
      <c r="W57" s="4"/>
      <c r="X57" s="4"/>
      <c r="Y57" s="4"/>
      <c r="AB57" s="4"/>
      <c r="AC57" s="4"/>
      <c r="AD57" s="4"/>
      <c r="AE57" s="4"/>
      <c r="AH57" s="4"/>
      <c r="AI57" s="4"/>
      <c r="AJ57" s="4"/>
      <c r="AK57" s="4"/>
      <c r="AN57" s="4"/>
      <c r="AO57" s="4"/>
      <c r="AP57" s="4"/>
      <c r="AQ57" s="4"/>
      <c r="AT57" s="4"/>
      <c r="AU57" s="4"/>
      <c r="AV57" s="4"/>
      <c r="AW57" s="4"/>
      <c r="AZ57" s="4"/>
      <c r="BA57" s="4"/>
      <c r="BB57" s="4"/>
      <c r="BC57" s="4"/>
    </row>
    <row r="58" spans="2:57" x14ac:dyDescent="0.3">
      <c r="B58" s="54" t="s">
        <v>130</v>
      </c>
      <c r="C58" s="54" t="s">
        <v>18</v>
      </c>
      <c r="D58" s="35">
        <v>104</v>
      </c>
      <c r="E58" s="66"/>
      <c r="F58" s="67"/>
      <c r="G58" s="68"/>
      <c r="I58" s="54" t="s">
        <v>18</v>
      </c>
      <c r="J58" s="35">
        <v>98.376999999999995</v>
      </c>
      <c r="K58" s="66"/>
      <c r="L58" s="67"/>
      <c r="M58" s="68"/>
      <c r="O58" s="54" t="s">
        <v>18</v>
      </c>
      <c r="P58" s="35">
        <v>101.916</v>
      </c>
      <c r="Q58" s="66"/>
      <c r="R58" s="67"/>
      <c r="S58" s="68"/>
      <c r="U58" s="54" t="s">
        <v>18</v>
      </c>
      <c r="V58" s="35">
        <v>111.866</v>
      </c>
      <c r="W58" s="66"/>
      <c r="X58" s="67"/>
      <c r="Y58" s="68"/>
      <c r="AA58" s="54" t="s">
        <v>18</v>
      </c>
      <c r="AB58" s="35">
        <v>113.205</v>
      </c>
      <c r="AC58" s="66"/>
      <c r="AD58" s="67"/>
      <c r="AE58" s="68"/>
      <c r="AG58" s="54" t="s">
        <v>18</v>
      </c>
      <c r="AH58" s="35">
        <v>102.161</v>
      </c>
      <c r="AI58" s="66"/>
      <c r="AJ58" s="67"/>
      <c r="AK58" s="68"/>
      <c r="AM58" s="54" t="s">
        <v>18</v>
      </c>
      <c r="AN58" s="35">
        <v>103.271</v>
      </c>
      <c r="AO58" s="66"/>
      <c r="AP58" s="67"/>
      <c r="AQ58" s="68"/>
      <c r="AS58" s="54" t="s">
        <v>18</v>
      </c>
      <c r="AT58" s="35">
        <v>105.801</v>
      </c>
      <c r="AU58" s="66"/>
      <c r="AV58" s="67"/>
      <c r="AW58" s="68"/>
      <c r="AY58" s="54" t="s">
        <v>18</v>
      </c>
      <c r="AZ58" s="35">
        <v>113.205</v>
      </c>
      <c r="BA58" s="66"/>
      <c r="BB58" s="67"/>
      <c r="BC58" s="68"/>
      <c r="BE58" s="197"/>
    </row>
    <row r="59" spans="2:57" x14ac:dyDescent="0.3">
      <c r="B59" s="69" t="s">
        <v>130</v>
      </c>
      <c r="C59" s="69" t="s">
        <v>20</v>
      </c>
      <c r="D59" s="40">
        <v>104</v>
      </c>
      <c r="E59" s="70"/>
      <c r="F59" s="71"/>
      <c r="G59" s="72"/>
      <c r="I59" s="69" t="s">
        <v>20</v>
      </c>
      <c r="J59" s="40">
        <v>98.376999999999995</v>
      </c>
      <c r="K59" s="70"/>
      <c r="L59" s="71"/>
      <c r="M59" s="72"/>
      <c r="O59" s="69" t="s">
        <v>20</v>
      </c>
      <c r="P59" s="40">
        <v>101.916</v>
      </c>
      <c r="Q59" s="70"/>
      <c r="R59" s="71"/>
      <c r="S59" s="72"/>
      <c r="U59" s="69" t="s">
        <v>20</v>
      </c>
      <c r="V59" s="40">
        <v>111.866</v>
      </c>
      <c r="W59" s="70"/>
      <c r="X59" s="71"/>
      <c r="Y59" s="72"/>
      <c r="AA59" s="69" t="s">
        <v>20</v>
      </c>
      <c r="AB59" s="40">
        <v>113.205</v>
      </c>
      <c r="AC59" s="70"/>
      <c r="AD59" s="71"/>
      <c r="AE59" s="72"/>
      <c r="AG59" s="69" t="s">
        <v>20</v>
      </c>
      <c r="AH59" s="40">
        <v>102.161</v>
      </c>
      <c r="AI59" s="70"/>
      <c r="AJ59" s="71"/>
      <c r="AK59" s="72"/>
      <c r="AM59" s="69" t="s">
        <v>20</v>
      </c>
      <c r="AN59" s="40">
        <v>103.271</v>
      </c>
      <c r="AO59" s="70"/>
      <c r="AP59" s="71"/>
      <c r="AQ59" s="72"/>
      <c r="AS59" s="69" t="s">
        <v>20</v>
      </c>
      <c r="AT59" s="40">
        <v>105.801</v>
      </c>
      <c r="AU59" s="70"/>
      <c r="AV59" s="71"/>
      <c r="AW59" s="72"/>
      <c r="AY59" s="69" t="s">
        <v>20</v>
      </c>
      <c r="AZ59" s="40">
        <v>113.205</v>
      </c>
      <c r="BA59" s="70"/>
      <c r="BB59" s="71"/>
      <c r="BC59" s="72"/>
      <c r="BE59" s="197"/>
    </row>
    <row r="60" spans="2:57" x14ac:dyDescent="0.3">
      <c r="B60" s="69" t="s">
        <v>130</v>
      </c>
      <c r="C60" s="69" t="s">
        <v>30</v>
      </c>
      <c r="D60" s="40">
        <v>104</v>
      </c>
      <c r="E60" s="70"/>
      <c r="F60" s="71"/>
      <c r="G60" s="72"/>
      <c r="I60" s="69" t="s">
        <v>30</v>
      </c>
      <c r="J60" s="40">
        <v>98.376999999999995</v>
      </c>
      <c r="K60" s="70"/>
      <c r="L60" s="71"/>
      <c r="M60" s="72"/>
      <c r="O60" s="69" t="s">
        <v>30</v>
      </c>
      <c r="P60" s="40">
        <v>101.916</v>
      </c>
      <c r="Q60" s="70"/>
      <c r="R60" s="71"/>
      <c r="S60" s="72"/>
      <c r="U60" s="69" t="s">
        <v>30</v>
      </c>
      <c r="V60" s="40">
        <v>111.866</v>
      </c>
      <c r="W60" s="70"/>
      <c r="X60" s="71"/>
      <c r="Y60" s="72"/>
      <c r="AA60" s="69" t="s">
        <v>30</v>
      </c>
      <c r="AB60" s="40">
        <v>113.205</v>
      </c>
      <c r="AC60" s="70"/>
      <c r="AD60" s="71"/>
      <c r="AE60" s="72"/>
      <c r="AG60" s="69" t="s">
        <v>30</v>
      </c>
      <c r="AH60" s="40">
        <v>102.161</v>
      </c>
      <c r="AI60" s="70"/>
      <c r="AJ60" s="71"/>
      <c r="AK60" s="72"/>
      <c r="AM60" s="69" t="s">
        <v>30</v>
      </c>
      <c r="AN60" s="40">
        <v>103.271</v>
      </c>
      <c r="AO60" s="70"/>
      <c r="AP60" s="71"/>
      <c r="AQ60" s="72"/>
      <c r="AS60" s="69" t="s">
        <v>30</v>
      </c>
      <c r="AT60" s="40">
        <v>105.801</v>
      </c>
      <c r="AU60" s="70"/>
      <c r="AV60" s="71"/>
      <c r="AW60" s="72"/>
      <c r="AY60" s="69" t="s">
        <v>30</v>
      </c>
      <c r="AZ60" s="40">
        <v>113.205</v>
      </c>
      <c r="BA60" s="70"/>
      <c r="BB60" s="71"/>
      <c r="BC60" s="72"/>
      <c r="BE60" s="197"/>
    </row>
    <row r="61" spans="2:57" x14ac:dyDescent="0.3">
      <c r="B61" s="73" t="s">
        <v>130</v>
      </c>
      <c r="C61" s="73" t="s">
        <v>31</v>
      </c>
      <c r="D61" s="42">
        <v>104</v>
      </c>
      <c r="E61" s="74"/>
      <c r="F61" s="75"/>
      <c r="G61" s="76"/>
      <c r="I61" s="73" t="s">
        <v>31</v>
      </c>
      <c r="J61" s="42">
        <v>98.376999999999995</v>
      </c>
      <c r="K61" s="74"/>
      <c r="L61" s="75"/>
      <c r="M61" s="76"/>
      <c r="O61" s="73" t="s">
        <v>31</v>
      </c>
      <c r="P61" s="42">
        <v>101.916</v>
      </c>
      <c r="Q61" s="74"/>
      <c r="R61" s="75"/>
      <c r="S61" s="76"/>
      <c r="U61" s="73" t="s">
        <v>31</v>
      </c>
      <c r="V61" s="42">
        <v>111.866</v>
      </c>
      <c r="W61" s="74"/>
      <c r="X61" s="75"/>
      <c r="Y61" s="76"/>
      <c r="AA61" s="73" t="s">
        <v>31</v>
      </c>
      <c r="AB61" s="42">
        <v>113.205</v>
      </c>
      <c r="AC61" s="74"/>
      <c r="AD61" s="75"/>
      <c r="AE61" s="76"/>
      <c r="AG61" s="73" t="s">
        <v>31</v>
      </c>
      <c r="AH61" s="42">
        <v>102.161</v>
      </c>
      <c r="AI61" s="74"/>
      <c r="AJ61" s="75"/>
      <c r="AK61" s="76"/>
      <c r="AM61" s="73" t="s">
        <v>31</v>
      </c>
      <c r="AN61" s="42">
        <v>103.271</v>
      </c>
      <c r="AO61" s="74"/>
      <c r="AP61" s="75"/>
      <c r="AQ61" s="76"/>
      <c r="AS61" s="73" t="s">
        <v>31</v>
      </c>
      <c r="AT61" s="42">
        <v>105.801</v>
      </c>
      <c r="AU61" s="74"/>
      <c r="AV61" s="75"/>
      <c r="AW61" s="76"/>
      <c r="AY61" s="73" t="s">
        <v>31</v>
      </c>
      <c r="AZ61" s="42">
        <v>113.205</v>
      </c>
      <c r="BA61" s="74"/>
      <c r="BB61" s="75"/>
      <c r="BC61" s="76"/>
      <c r="BE61" s="197"/>
    </row>
    <row r="62" spans="2:57" x14ac:dyDescent="0.3">
      <c r="B62" s="54" t="s">
        <v>131</v>
      </c>
      <c r="C62" s="54" t="s">
        <v>18</v>
      </c>
      <c r="D62" s="35">
        <v>103</v>
      </c>
      <c r="E62" s="70"/>
      <c r="F62" s="71"/>
      <c r="G62" s="72"/>
      <c r="I62" s="54" t="s">
        <v>18</v>
      </c>
      <c r="J62" s="35">
        <v>97.43</v>
      </c>
      <c r="K62" s="70"/>
      <c r="L62" s="71"/>
      <c r="M62" s="72"/>
      <c r="O62" s="54" t="s">
        <v>18</v>
      </c>
      <c r="P62" s="35">
        <v>100.93600000000001</v>
      </c>
      <c r="Q62" s="70"/>
      <c r="R62" s="71"/>
      <c r="S62" s="72"/>
      <c r="U62" s="54" t="s">
        <v>18</v>
      </c>
      <c r="V62" s="35">
        <v>110.792</v>
      </c>
      <c r="W62" s="70"/>
      <c r="X62" s="71"/>
      <c r="Y62" s="72"/>
      <c r="AA62" s="54" t="s">
        <v>18</v>
      </c>
      <c r="AB62" s="35">
        <v>112.11799999999999</v>
      </c>
      <c r="AC62" s="70"/>
      <c r="AD62" s="71"/>
      <c r="AE62" s="72"/>
      <c r="AG62" s="54" t="s">
        <v>18</v>
      </c>
      <c r="AH62" s="35">
        <v>101.178</v>
      </c>
      <c r="AI62" s="70"/>
      <c r="AJ62" s="71"/>
      <c r="AK62" s="72"/>
      <c r="AM62" s="54" t="s">
        <v>18</v>
      </c>
      <c r="AN62" s="35">
        <v>102.27800000000001</v>
      </c>
      <c r="AO62" s="70"/>
      <c r="AP62" s="71"/>
      <c r="AQ62" s="72"/>
      <c r="AS62" s="54" t="s">
        <v>18</v>
      </c>
      <c r="AT62" s="35">
        <v>104.78400000000001</v>
      </c>
      <c r="AU62" s="70"/>
      <c r="AV62" s="71"/>
      <c r="AW62" s="72"/>
      <c r="AY62" s="54" t="s">
        <v>18</v>
      </c>
      <c r="AZ62" s="35">
        <v>112.11799999999999</v>
      </c>
      <c r="BA62" s="70"/>
      <c r="BB62" s="71"/>
      <c r="BC62" s="72"/>
      <c r="BE62" s="197"/>
    </row>
    <row r="63" spans="2:57" x14ac:dyDescent="0.3">
      <c r="B63" s="69" t="s">
        <v>131</v>
      </c>
      <c r="C63" s="69" t="s">
        <v>20</v>
      </c>
      <c r="D63" s="40">
        <v>103</v>
      </c>
      <c r="E63" s="70"/>
      <c r="F63" s="71"/>
      <c r="G63" s="72"/>
      <c r="I63" s="69" t="s">
        <v>20</v>
      </c>
      <c r="J63" s="40">
        <v>97.43</v>
      </c>
      <c r="K63" s="70"/>
      <c r="L63" s="71"/>
      <c r="M63" s="72"/>
      <c r="O63" s="69" t="s">
        <v>20</v>
      </c>
      <c r="P63" s="40">
        <v>100.93600000000001</v>
      </c>
      <c r="Q63" s="70"/>
      <c r="R63" s="71"/>
      <c r="S63" s="72"/>
      <c r="U63" s="69" t="s">
        <v>20</v>
      </c>
      <c r="V63" s="40">
        <v>110.792</v>
      </c>
      <c r="W63" s="70"/>
      <c r="X63" s="71"/>
      <c r="Y63" s="72"/>
      <c r="AA63" s="69" t="s">
        <v>20</v>
      </c>
      <c r="AB63" s="40">
        <v>112.11799999999999</v>
      </c>
      <c r="AC63" s="70"/>
      <c r="AD63" s="71"/>
      <c r="AE63" s="72"/>
      <c r="AG63" s="69" t="s">
        <v>20</v>
      </c>
      <c r="AH63" s="40">
        <v>101.178</v>
      </c>
      <c r="AI63" s="70"/>
      <c r="AJ63" s="71"/>
      <c r="AK63" s="72"/>
      <c r="AM63" s="69" t="s">
        <v>20</v>
      </c>
      <c r="AN63" s="40">
        <v>102.27800000000001</v>
      </c>
      <c r="AO63" s="70"/>
      <c r="AP63" s="71"/>
      <c r="AQ63" s="72"/>
      <c r="AS63" s="69" t="s">
        <v>20</v>
      </c>
      <c r="AT63" s="40">
        <v>104.78400000000001</v>
      </c>
      <c r="AU63" s="70"/>
      <c r="AV63" s="71"/>
      <c r="AW63" s="72"/>
      <c r="AY63" s="69" t="s">
        <v>20</v>
      </c>
      <c r="AZ63" s="40">
        <v>112.11799999999999</v>
      </c>
      <c r="BA63" s="70"/>
      <c r="BB63" s="71"/>
      <c r="BC63" s="72"/>
      <c r="BE63" s="197"/>
    </row>
    <row r="64" spans="2:57" x14ac:dyDescent="0.3">
      <c r="B64" s="69" t="s">
        <v>131</v>
      </c>
      <c r="C64" s="69" t="s">
        <v>30</v>
      </c>
      <c r="D64" s="40">
        <v>103</v>
      </c>
      <c r="E64" s="70"/>
      <c r="F64" s="71"/>
      <c r="G64" s="72"/>
      <c r="I64" s="69" t="s">
        <v>30</v>
      </c>
      <c r="J64" s="40">
        <v>97.43</v>
      </c>
      <c r="K64" s="70"/>
      <c r="L64" s="71"/>
      <c r="M64" s="72"/>
      <c r="O64" s="69" t="s">
        <v>30</v>
      </c>
      <c r="P64" s="40">
        <v>100.93600000000001</v>
      </c>
      <c r="Q64" s="70"/>
      <c r="R64" s="71"/>
      <c r="S64" s="72"/>
      <c r="U64" s="69" t="s">
        <v>30</v>
      </c>
      <c r="V64" s="40">
        <v>110.792</v>
      </c>
      <c r="W64" s="70"/>
      <c r="X64" s="71"/>
      <c r="Y64" s="72"/>
      <c r="AA64" s="69" t="s">
        <v>30</v>
      </c>
      <c r="AB64" s="40">
        <v>112.11799999999999</v>
      </c>
      <c r="AC64" s="70"/>
      <c r="AD64" s="71"/>
      <c r="AE64" s="72"/>
      <c r="AG64" s="69" t="s">
        <v>30</v>
      </c>
      <c r="AH64" s="40">
        <v>101.178</v>
      </c>
      <c r="AI64" s="70"/>
      <c r="AJ64" s="71"/>
      <c r="AK64" s="72"/>
      <c r="AM64" s="69" t="s">
        <v>30</v>
      </c>
      <c r="AN64" s="40">
        <v>102.27800000000001</v>
      </c>
      <c r="AO64" s="70"/>
      <c r="AP64" s="71"/>
      <c r="AQ64" s="72"/>
      <c r="AS64" s="69" t="s">
        <v>30</v>
      </c>
      <c r="AT64" s="40">
        <v>104.78400000000001</v>
      </c>
      <c r="AU64" s="70"/>
      <c r="AV64" s="71"/>
      <c r="AW64" s="72"/>
      <c r="AY64" s="69" t="s">
        <v>30</v>
      </c>
      <c r="AZ64" s="40">
        <v>112.11799999999999</v>
      </c>
      <c r="BA64" s="70"/>
      <c r="BB64" s="71"/>
      <c r="BC64" s="72"/>
      <c r="BE64" s="197"/>
    </row>
    <row r="65" spans="2:57" x14ac:dyDescent="0.3">
      <c r="B65" s="73" t="s">
        <v>131</v>
      </c>
      <c r="C65" s="73" t="s">
        <v>31</v>
      </c>
      <c r="D65" s="42">
        <v>103</v>
      </c>
      <c r="E65" s="74"/>
      <c r="F65" s="75"/>
      <c r="G65" s="76"/>
      <c r="I65" s="73" t="s">
        <v>31</v>
      </c>
      <c r="J65" s="42">
        <v>97.43</v>
      </c>
      <c r="K65" s="74"/>
      <c r="L65" s="75"/>
      <c r="M65" s="76"/>
      <c r="O65" s="73" t="s">
        <v>31</v>
      </c>
      <c r="P65" s="42">
        <v>100.93600000000001</v>
      </c>
      <c r="Q65" s="74"/>
      <c r="R65" s="75"/>
      <c r="S65" s="76"/>
      <c r="U65" s="73" t="s">
        <v>31</v>
      </c>
      <c r="V65" s="42">
        <v>110.792</v>
      </c>
      <c r="W65" s="74"/>
      <c r="X65" s="75"/>
      <c r="Y65" s="76"/>
      <c r="AA65" s="73" t="s">
        <v>31</v>
      </c>
      <c r="AB65" s="42">
        <v>112.11799999999999</v>
      </c>
      <c r="AC65" s="74"/>
      <c r="AD65" s="75"/>
      <c r="AE65" s="76"/>
      <c r="AG65" s="73" t="s">
        <v>31</v>
      </c>
      <c r="AH65" s="42">
        <v>101.178</v>
      </c>
      <c r="AI65" s="74"/>
      <c r="AJ65" s="75"/>
      <c r="AK65" s="76"/>
      <c r="AM65" s="73" t="s">
        <v>31</v>
      </c>
      <c r="AN65" s="42">
        <v>102.27800000000001</v>
      </c>
      <c r="AO65" s="74"/>
      <c r="AP65" s="75"/>
      <c r="AQ65" s="76"/>
      <c r="AS65" s="73" t="s">
        <v>31</v>
      </c>
      <c r="AT65" s="42">
        <v>104.78400000000001</v>
      </c>
      <c r="AU65" s="74"/>
      <c r="AV65" s="75"/>
      <c r="AW65" s="76"/>
      <c r="AY65" s="73" t="s">
        <v>31</v>
      </c>
      <c r="AZ65" s="42">
        <v>112.11799999999999</v>
      </c>
      <c r="BA65" s="74"/>
      <c r="BB65" s="75"/>
      <c r="BC65" s="76"/>
      <c r="BE65" s="197"/>
    </row>
    <row r="66" spans="2:57" x14ac:dyDescent="0.3">
      <c r="B66" s="199"/>
      <c r="C66" s="199"/>
      <c r="D66" s="200"/>
      <c r="E66" s="201"/>
      <c r="F66" s="202"/>
      <c r="G66" s="202"/>
      <c r="H66" s="203"/>
      <c r="I66" s="199"/>
      <c r="J66" s="200"/>
      <c r="K66" s="201"/>
      <c r="L66" s="202"/>
      <c r="M66" s="202"/>
      <c r="N66" s="204"/>
      <c r="O66" s="199"/>
      <c r="P66" s="200"/>
      <c r="Q66" s="201"/>
      <c r="R66" s="202"/>
      <c r="S66" s="202"/>
      <c r="T66" s="203"/>
      <c r="U66" s="199"/>
      <c r="V66" s="200"/>
      <c r="W66" s="201"/>
      <c r="X66" s="202"/>
      <c r="Y66" s="202"/>
      <c r="Z66" s="203"/>
      <c r="AA66" s="199"/>
      <c r="AB66" s="200"/>
      <c r="AC66" s="201"/>
      <c r="AD66" s="202"/>
      <c r="AE66" s="202"/>
      <c r="AF66" s="203"/>
      <c r="AG66" s="199"/>
      <c r="AH66" s="200"/>
      <c r="AI66" s="201"/>
      <c r="AJ66" s="202"/>
      <c r="AK66" s="202"/>
      <c r="AL66" s="204"/>
      <c r="AM66" s="199"/>
      <c r="AN66" s="200"/>
      <c r="AO66" s="201"/>
      <c r="AP66" s="202"/>
      <c r="AQ66" s="202"/>
      <c r="AR66" s="203"/>
      <c r="AS66" s="199"/>
      <c r="AT66" s="200"/>
      <c r="AU66" s="201"/>
      <c r="AV66" s="202"/>
      <c r="AW66" s="202"/>
      <c r="AX66" s="203"/>
      <c r="AY66" s="199"/>
      <c r="AZ66" s="200"/>
      <c r="BA66" s="201"/>
      <c r="BB66" s="202"/>
      <c r="BC66" s="202"/>
      <c r="BE66" s="197"/>
    </row>
    <row r="67" spans="2:57" x14ac:dyDescent="0.3">
      <c r="B67" s="199"/>
      <c r="C67" s="199"/>
      <c r="D67" s="200"/>
      <c r="E67" s="201"/>
      <c r="F67" s="202"/>
      <c r="G67" s="202"/>
      <c r="H67" s="203"/>
      <c r="I67" s="199"/>
      <c r="J67" s="200"/>
      <c r="K67" s="201"/>
      <c r="L67" s="202"/>
      <c r="M67" s="202"/>
      <c r="N67" s="204"/>
      <c r="O67" s="199"/>
      <c r="P67" s="200"/>
      <c r="Q67" s="201"/>
      <c r="R67" s="202"/>
      <c r="S67" s="202"/>
      <c r="T67" s="203"/>
      <c r="U67" s="199"/>
      <c r="V67" s="200"/>
      <c r="W67" s="201"/>
      <c r="X67" s="202"/>
      <c r="Y67" s="202"/>
      <c r="Z67" s="203"/>
      <c r="AA67" s="199"/>
      <c r="AB67" s="200"/>
      <c r="AC67" s="201"/>
      <c r="AD67" s="202"/>
      <c r="AE67" s="202"/>
      <c r="AF67" s="203"/>
      <c r="AG67" s="199"/>
      <c r="AH67" s="200"/>
      <c r="AI67" s="201"/>
      <c r="AJ67" s="202"/>
      <c r="AK67" s="202"/>
      <c r="AL67" s="204"/>
      <c r="AM67" s="199"/>
      <c r="AN67" s="200"/>
      <c r="AO67" s="201"/>
      <c r="AP67" s="202"/>
      <c r="AQ67" s="202"/>
      <c r="AR67" s="203"/>
      <c r="AS67" s="199"/>
      <c r="AT67" s="200"/>
      <c r="AU67" s="201"/>
      <c r="AV67" s="202"/>
      <c r="AW67" s="202"/>
      <c r="AX67" s="203"/>
      <c r="AY67" s="199"/>
      <c r="AZ67" s="200"/>
      <c r="BA67" s="201"/>
      <c r="BB67" s="202"/>
      <c r="BC67" s="202"/>
      <c r="BE67" s="197"/>
    </row>
    <row r="68" spans="2:57" x14ac:dyDescent="0.3">
      <c r="B68" s="226" t="s">
        <v>133</v>
      </c>
      <c r="C68" s="227"/>
      <c r="D68" s="227"/>
      <c r="E68" s="227"/>
      <c r="F68" s="227"/>
      <c r="G68" s="228"/>
      <c r="H68" s="203"/>
      <c r="I68" s="203"/>
      <c r="J68" s="205"/>
      <c r="K68" s="205"/>
      <c r="L68" s="206"/>
      <c r="M68" s="206"/>
      <c r="N68" s="204"/>
      <c r="O68" s="203"/>
      <c r="P68" s="205"/>
      <c r="Q68" s="205"/>
      <c r="R68" s="206"/>
      <c r="S68" s="206"/>
      <c r="T68" s="203"/>
      <c r="U68" s="203"/>
      <c r="V68" s="205"/>
      <c r="W68" s="205"/>
      <c r="X68" s="206"/>
      <c r="Y68" s="206"/>
      <c r="Z68" s="203"/>
      <c r="AA68" s="203"/>
      <c r="AB68" s="205"/>
      <c r="AC68" s="205"/>
      <c r="AD68" s="206"/>
      <c r="AE68" s="206"/>
      <c r="AF68" s="203"/>
      <c r="AG68" s="203"/>
      <c r="AH68" s="205"/>
      <c r="AI68" s="205"/>
      <c r="AJ68" s="206"/>
      <c r="AK68" s="206"/>
      <c r="AL68" s="204"/>
      <c r="AM68" s="203"/>
      <c r="AN68" s="205"/>
      <c r="AO68" s="205"/>
      <c r="AP68" s="206"/>
      <c r="AQ68" s="206"/>
      <c r="AR68" s="203"/>
      <c r="AS68" s="203"/>
      <c r="AT68" s="205"/>
      <c r="AU68" s="205"/>
      <c r="AV68" s="206"/>
      <c r="AW68" s="206"/>
      <c r="AX68" s="203"/>
      <c r="AY68" s="203"/>
      <c r="AZ68" s="205"/>
      <c r="BA68" s="205"/>
      <c r="BB68" s="206"/>
      <c r="BC68" s="206"/>
    </row>
    <row r="69" spans="2:57" s="7" customFormat="1" x14ac:dyDescent="0.3">
      <c r="B69" s="25" t="s">
        <v>154</v>
      </c>
      <c r="C69" s="25" t="s">
        <v>18</v>
      </c>
      <c r="D69" s="26">
        <v>139.04999999999998</v>
      </c>
      <c r="E69" s="33"/>
      <c r="F69" s="28"/>
      <c r="G69" s="29"/>
      <c r="I69" s="25" t="s">
        <v>18</v>
      </c>
      <c r="J69" s="26">
        <v>132.001</v>
      </c>
      <c r="K69" s="30"/>
      <c r="L69" s="31"/>
      <c r="M69" s="32"/>
      <c r="N69"/>
      <c r="O69" s="25" t="s">
        <v>18</v>
      </c>
      <c r="P69" s="26">
        <v>137.54599999999999</v>
      </c>
      <c r="Q69" s="30"/>
      <c r="R69" s="31"/>
      <c r="S69" s="32"/>
      <c r="U69" s="25" t="s">
        <v>18</v>
      </c>
      <c r="V69" s="26">
        <v>149.471</v>
      </c>
      <c r="W69" s="30"/>
      <c r="X69" s="31"/>
      <c r="Y69" s="32"/>
      <c r="AA69" s="25" t="s">
        <v>18</v>
      </c>
      <c r="AB69" s="26">
        <v>148.25800000000001</v>
      </c>
      <c r="AC69" s="30"/>
      <c r="AD69" s="31"/>
      <c r="AE69" s="32"/>
      <c r="AG69" s="25" t="s">
        <v>18</v>
      </c>
      <c r="AH69" s="26">
        <v>137.24799999999999</v>
      </c>
      <c r="AI69" s="30"/>
      <c r="AJ69" s="31"/>
      <c r="AK69" s="32"/>
      <c r="AL69"/>
      <c r="AM69" s="25" t="s">
        <v>18</v>
      </c>
      <c r="AN69" s="26">
        <v>138.66399999999999</v>
      </c>
      <c r="AO69" s="30"/>
      <c r="AP69" s="31"/>
      <c r="AQ69" s="32"/>
      <c r="AS69" s="25" t="s">
        <v>18</v>
      </c>
      <c r="AT69" s="26">
        <v>141.934</v>
      </c>
      <c r="AU69" s="30"/>
      <c r="AV69" s="31"/>
      <c r="AW69" s="32"/>
      <c r="AY69" s="25" t="s">
        <v>18</v>
      </c>
      <c r="AZ69" s="26">
        <v>148.25800000000001</v>
      </c>
      <c r="BA69" s="30"/>
      <c r="BB69" s="31"/>
      <c r="BC69" s="32"/>
      <c r="BE69" s="198"/>
    </row>
    <row r="70" spans="2:57" x14ac:dyDescent="0.3">
      <c r="B70" s="34" t="s">
        <v>153</v>
      </c>
      <c r="C70" s="34" t="s">
        <v>18</v>
      </c>
      <c r="D70" s="35">
        <v>144.25299999999999</v>
      </c>
      <c r="E70" s="36"/>
      <c r="F70" s="37"/>
      <c r="G70" s="38"/>
      <c r="I70" s="34" t="s">
        <v>18</v>
      </c>
      <c r="J70" s="35">
        <v>136.495</v>
      </c>
      <c r="K70" s="36"/>
      <c r="L70" s="37"/>
      <c r="M70" s="38"/>
      <c r="O70" s="34" t="s">
        <v>18</v>
      </c>
      <c r="P70" s="35">
        <v>141.37799999999999</v>
      </c>
      <c r="Q70" s="36"/>
      <c r="R70" s="37"/>
      <c r="S70" s="38"/>
      <c r="U70" s="34" t="s">
        <v>18</v>
      </c>
      <c r="V70" s="35">
        <v>155.10599999999999</v>
      </c>
      <c r="W70" s="36"/>
      <c r="X70" s="37"/>
      <c r="Y70" s="38"/>
      <c r="AA70" s="34" t="s">
        <v>18</v>
      </c>
      <c r="AB70" s="35">
        <v>156.953</v>
      </c>
      <c r="AC70" s="36"/>
      <c r="AD70" s="37"/>
      <c r="AE70" s="38"/>
      <c r="AG70" s="34" t="s">
        <v>18</v>
      </c>
      <c r="AH70" s="35">
        <v>141.715</v>
      </c>
      <c r="AI70" s="36"/>
      <c r="AJ70" s="37"/>
      <c r="AK70" s="38"/>
      <c r="AM70" s="34" t="s">
        <v>18</v>
      </c>
      <c r="AN70" s="35">
        <v>143.24700000000001</v>
      </c>
      <c r="AO70" s="36"/>
      <c r="AP70" s="37"/>
      <c r="AQ70" s="38"/>
      <c r="AS70" s="34" t="s">
        <v>18</v>
      </c>
      <c r="AT70" s="35">
        <v>146.738</v>
      </c>
      <c r="AU70" s="36"/>
      <c r="AV70" s="37"/>
      <c r="AW70" s="38"/>
      <c r="AY70" s="34" t="s">
        <v>18</v>
      </c>
      <c r="AZ70" s="35">
        <v>156.953</v>
      </c>
      <c r="BA70" s="36"/>
      <c r="BB70" s="37"/>
      <c r="BC70" s="38"/>
      <c r="BE70" s="197"/>
    </row>
    <row r="71" spans="2:57" x14ac:dyDescent="0.3">
      <c r="B71" s="39" t="s">
        <v>153</v>
      </c>
      <c r="C71" s="39" t="s">
        <v>20</v>
      </c>
      <c r="D71" s="40">
        <v>165.21</v>
      </c>
      <c r="E71" s="36"/>
      <c r="F71" s="37"/>
      <c r="G71" s="38"/>
      <c r="I71" s="39" t="s">
        <v>20</v>
      </c>
      <c r="J71" s="40">
        <v>156.34</v>
      </c>
      <c r="K71" s="36"/>
      <c r="L71" s="37"/>
      <c r="M71" s="38"/>
      <c r="O71" s="39" t="s">
        <v>20</v>
      </c>
      <c r="P71" s="40">
        <v>161.923</v>
      </c>
      <c r="Q71" s="36"/>
      <c r="R71" s="37"/>
      <c r="S71" s="38"/>
      <c r="U71" s="39" t="s">
        <v>20</v>
      </c>
      <c r="V71" s="40">
        <v>177.61799999999999</v>
      </c>
      <c r="W71" s="36"/>
      <c r="X71" s="37"/>
      <c r="Y71" s="38"/>
      <c r="AA71" s="39" t="s">
        <v>20</v>
      </c>
      <c r="AB71" s="40">
        <v>179.73</v>
      </c>
      <c r="AC71" s="36"/>
      <c r="AD71" s="37"/>
      <c r="AE71" s="38"/>
      <c r="AG71" s="39" t="s">
        <v>20</v>
      </c>
      <c r="AH71" s="40">
        <v>162.309</v>
      </c>
      <c r="AI71" s="36"/>
      <c r="AJ71" s="37"/>
      <c r="AK71" s="38"/>
      <c r="AM71" s="39" t="s">
        <v>20</v>
      </c>
      <c r="AN71" s="40">
        <v>164.06</v>
      </c>
      <c r="AO71" s="36"/>
      <c r="AP71" s="37"/>
      <c r="AQ71" s="38"/>
      <c r="AS71" s="39" t="s">
        <v>20</v>
      </c>
      <c r="AT71" s="40">
        <v>168.05099999999999</v>
      </c>
      <c r="AU71" s="36"/>
      <c r="AV71" s="37"/>
      <c r="AW71" s="38"/>
      <c r="AY71" s="39" t="s">
        <v>20</v>
      </c>
      <c r="AZ71" s="40">
        <v>179.73</v>
      </c>
      <c r="BA71" s="36"/>
      <c r="BB71" s="37"/>
      <c r="BC71" s="38"/>
      <c r="BE71" s="197"/>
    </row>
    <row r="72" spans="2:57" x14ac:dyDescent="0.3">
      <c r="B72" s="41" t="s">
        <v>153</v>
      </c>
      <c r="C72" s="41" t="s">
        <v>21</v>
      </c>
      <c r="D72" s="42"/>
      <c r="E72" s="43">
        <v>100</v>
      </c>
      <c r="F72" s="44">
        <v>5.6599999999999998E-2</v>
      </c>
      <c r="G72" s="45">
        <v>156.92310000000001</v>
      </c>
      <c r="I72" s="41" t="s">
        <v>21</v>
      </c>
      <c r="J72" s="42"/>
      <c r="K72" s="43">
        <v>100</v>
      </c>
      <c r="L72" s="44">
        <v>5.3600000000000002E-2</v>
      </c>
      <c r="M72" s="45">
        <v>148.4924</v>
      </c>
      <c r="O72" s="41" t="s">
        <v>21</v>
      </c>
      <c r="P72" s="42"/>
      <c r="Q72" s="43">
        <v>100</v>
      </c>
      <c r="R72" s="44">
        <v>5.5500000000000001E-2</v>
      </c>
      <c r="S72" s="45">
        <v>153.79730000000001</v>
      </c>
      <c r="U72" s="41" t="s">
        <v>21</v>
      </c>
      <c r="V72" s="42"/>
      <c r="W72" s="43">
        <v>100</v>
      </c>
      <c r="X72" s="44">
        <v>6.08E-2</v>
      </c>
      <c r="Y72" s="45">
        <v>168.7166</v>
      </c>
      <c r="AA72" s="41" t="s">
        <v>21</v>
      </c>
      <c r="AB72" s="42"/>
      <c r="AC72" s="43">
        <v>100</v>
      </c>
      <c r="AD72" s="44">
        <v>6.1499999999999999E-2</v>
      </c>
      <c r="AE72" s="45">
        <v>170.726</v>
      </c>
      <c r="AG72" s="41" t="s">
        <v>21</v>
      </c>
      <c r="AH72" s="42"/>
      <c r="AI72" s="43">
        <v>100</v>
      </c>
      <c r="AJ72" s="44">
        <v>5.5599999999999997E-2</v>
      </c>
      <c r="AK72" s="45">
        <v>154.16820000000001</v>
      </c>
      <c r="AM72" s="41" t="s">
        <v>21</v>
      </c>
      <c r="AN72" s="42"/>
      <c r="AO72" s="43">
        <v>100</v>
      </c>
      <c r="AP72" s="44">
        <v>5.62E-2</v>
      </c>
      <c r="AQ72" s="45">
        <v>155.83150000000001</v>
      </c>
      <c r="AS72" s="41" t="s">
        <v>21</v>
      </c>
      <c r="AT72" s="42"/>
      <c r="AU72" s="43">
        <v>100</v>
      </c>
      <c r="AV72" s="44">
        <v>5.7599999999999998E-2</v>
      </c>
      <c r="AW72" s="45">
        <v>159.6172</v>
      </c>
      <c r="AY72" s="41" t="s">
        <v>21</v>
      </c>
      <c r="AZ72" s="42"/>
      <c r="BA72" s="43">
        <v>100</v>
      </c>
      <c r="BB72" s="44">
        <v>6.1499999999999999E-2</v>
      </c>
      <c r="BC72" s="45">
        <v>170.726</v>
      </c>
      <c r="BE72" s="197"/>
    </row>
    <row r="74" spans="2:57" x14ac:dyDescent="0.3">
      <c r="B74" s="226" t="s">
        <v>132</v>
      </c>
      <c r="C74" s="227"/>
      <c r="D74" s="227"/>
      <c r="E74" s="227"/>
      <c r="F74" s="227"/>
      <c r="G74" s="228"/>
    </row>
    <row r="75" spans="2:57" x14ac:dyDescent="0.3">
      <c r="B75" s="34" t="s">
        <v>151</v>
      </c>
      <c r="C75" s="34" t="s">
        <v>18</v>
      </c>
      <c r="D75" s="35">
        <v>64.5</v>
      </c>
      <c r="E75" s="36"/>
      <c r="F75" s="37"/>
      <c r="G75" s="38"/>
      <c r="I75" s="34" t="s">
        <v>18</v>
      </c>
      <c r="J75" s="35">
        <v>60.972068504389973</v>
      </c>
      <c r="K75" s="63"/>
      <c r="L75" s="64"/>
      <c r="M75" s="65"/>
      <c r="O75" s="34" t="s">
        <v>18</v>
      </c>
      <c r="P75" s="35">
        <v>63.192869051976025</v>
      </c>
      <c r="Q75" s="63"/>
      <c r="R75" s="64"/>
      <c r="S75" s="65"/>
      <c r="U75" s="34" t="s">
        <v>18</v>
      </c>
      <c r="V75" s="35">
        <v>69.435172914247616</v>
      </c>
      <c r="W75" s="63"/>
      <c r="X75" s="64"/>
      <c r="Y75" s="65"/>
      <c r="AA75" s="34" t="s">
        <v>18</v>
      </c>
      <c r="AB75" s="35">
        <v>70.274769952434852</v>
      </c>
      <c r="AC75" s="63"/>
      <c r="AD75" s="64"/>
      <c r="AE75" s="65"/>
      <c r="AG75" s="34" t="s">
        <v>18</v>
      </c>
      <c r="AH75" s="35">
        <v>63.345973177107872</v>
      </c>
      <c r="AI75" s="63"/>
      <c r="AJ75" s="64"/>
      <c r="AK75" s="65"/>
      <c r="AM75" s="34" t="s">
        <v>18</v>
      </c>
      <c r="AN75" s="35">
        <v>64.042428973338829</v>
      </c>
      <c r="AO75" s="63"/>
      <c r="AP75" s="64"/>
      <c r="AQ75" s="65"/>
      <c r="AS75" s="34" t="s">
        <v>18</v>
      </c>
      <c r="AT75" s="35">
        <v>65.629777793372796</v>
      </c>
      <c r="AU75" s="63"/>
      <c r="AV75" s="64"/>
      <c r="AW75" s="65"/>
      <c r="AY75" s="34" t="s">
        <v>18</v>
      </c>
      <c r="AZ75" s="35">
        <v>70.274769952434852</v>
      </c>
      <c r="BA75" s="63"/>
      <c r="BB75" s="64"/>
      <c r="BC75" s="65"/>
      <c r="BE75" s="197"/>
    </row>
    <row r="76" spans="2:57" x14ac:dyDescent="0.3">
      <c r="B76" s="39" t="s">
        <v>151</v>
      </c>
      <c r="C76" s="39" t="s">
        <v>20</v>
      </c>
      <c r="D76" s="40">
        <v>71.024000000000001</v>
      </c>
      <c r="E76" s="55"/>
      <c r="F76" s="37"/>
      <c r="G76" s="38"/>
      <c r="I76" s="39" t="s">
        <v>20</v>
      </c>
      <c r="J76" s="40">
        <v>67.150394527853479</v>
      </c>
      <c r="K76" s="36"/>
      <c r="L76" s="37"/>
      <c r="M76" s="38"/>
      <c r="O76" s="39" t="s">
        <v>20</v>
      </c>
      <c r="P76" s="40">
        <v>69.588464883784411</v>
      </c>
      <c r="Q76" s="36"/>
      <c r="R76" s="37"/>
      <c r="S76" s="38"/>
      <c r="U76" s="39" t="s">
        <v>20</v>
      </c>
      <c r="V76" s="40">
        <v>76.442712394260951</v>
      </c>
      <c r="W76" s="36"/>
      <c r="X76" s="37"/>
      <c r="Y76" s="38"/>
      <c r="AA76" s="39" t="s">
        <v>20</v>
      </c>
      <c r="AB76" s="40">
        <v>77.364900469082656</v>
      </c>
      <c r="AC76" s="36"/>
      <c r="AD76" s="37"/>
      <c r="AE76" s="38"/>
      <c r="AG76" s="39" t="s">
        <v>20</v>
      </c>
      <c r="AH76" s="40">
        <v>69.757432565120126</v>
      </c>
      <c r="AI76" s="36"/>
      <c r="AJ76" s="37"/>
      <c r="AK76" s="38"/>
      <c r="AM76" s="39" t="s">
        <v>20</v>
      </c>
      <c r="AN76" s="40">
        <v>70.521578832670244</v>
      </c>
      <c r="AO76" s="36"/>
      <c r="AP76" s="37"/>
      <c r="AQ76" s="38"/>
      <c r="AS76" s="39" t="s">
        <v>20</v>
      </c>
      <c r="AT76" s="40">
        <v>72.264855565692315</v>
      </c>
      <c r="AU76" s="36"/>
      <c r="AV76" s="37"/>
      <c r="AW76" s="38"/>
      <c r="AY76" s="39" t="s">
        <v>20</v>
      </c>
      <c r="AZ76" s="40">
        <v>77.364900469082656</v>
      </c>
      <c r="BA76" s="36"/>
      <c r="BB76" s="37"/>
      <c r="BC76" s="38"/>
      <c r="BE76" s="197"/>
    </row>
    <row r="77" spans="2:57" x14ac:dyDescent="0.3">
      <c r="B77" s="41" t="s">
        <v>151</v>
      </c>
      <c r="C77" s="41" t="s">
        <v>21</v>
      </c>
      <c r="D77" s="42"/>
      <c r="E77" s="43">
        <v>100</v>
      </c>
      <c r="F77" s="44">
        <v>0.12640000000000001</v>
      </c>
      <c r="G77" s="45">
        <v>52.102800000000002</v>
      </c>
      <c r="I77" s="41" t="s">
        <v>21</v>
      </c>
      <c r="J77" s="42"/>
      <c r="K77" s="43">
        <v>100</v>
      </c>
      <c r="L77" s="44">
        <v>0.1197</v>
      </c>
      <c r="M77" s="45">
        <v>49.231999999999999</v>
      </c>
      <c r="O77" s="41" t="s">
        <v>21</v>
      </c>
      <c r="P77" s="42"/>
      <c r="Q77" s="43">
        <v>100</v>
      </c>
      <c r="R77" s="44">
        <v>0.1239</v>
      </c>
      <c r="S77" s="45">
        <v>51.041600000000003</v>
      </c>
      <c r="U77" s="41" t="s">
        <v>21</v>
      </c>
      <c r="V77" s="42"/>
      <c r="W77" s="43">
        <v>100</v>
      </c>
      <c r="X77" s="44">
        <v>0.1358</v>
      </c>
      <c r="Y77" s="45">
        <v>56.114600000000003</v>
      </c>
      <c r="AA77" s="41" t="s">
        <v>21</v>
      </c>
      <c r="AB77" s="42"/>
      <c r="AC77" s="43">
        <v>100</v>
      </c>
      <c r="AD77" s="44">
        <v>0.13739999999999999</v>
      </c>
      <c r="AE77" s="45">
        <v>56.797400000000003</v>
      </c>
      <c r="AG77" s="41" t="s">
        <v>21</v>
      </c>
      <c r="AH77" s="42"/>
      <c r="AI77" s="43">
        <v>100</v>
      </c>
      <c r="AJ77" s="44">
        <v>0.1242</v>
      </c>
      <c r="AK77" s="45">
        <v>51.164999999999999</v>
      </c>
      <c r="AM77" s="41" t="s">
        <v>21</v>
      </c>
      <c r="AN77" s="42"/>
      <c r="AO77" s="43">
        <v>100</v>
      </c>
      <c r="AP77" s="44">
        <v>0.1255</v>
      </c>
      <c r="AQ77" s="45">
        <v>51.735199999999999</v>
      </c>
      <c r="AS77" s="41" t="s">
        <v>21</v>
      </c>
      <c r="AT77" s="42"/>
      <c r="AU77" s="43">
        <v>100</v>
      </c>
      <c r="AV77" s="44">
        <v>0.1285</v>
      </c>
      <c r="AW77" s="45">
        <v>53.0291</v>
      </c>
      <c r="AY77" s="41" t="s">
        <v>21</v>
      </c>
      <c r="AZ77" s="42"/>
      <c r="BA77" s="43">
        <v>100</v>
      </c>
      <c r="BB77" s="44">
        <v>0.13739999999999999</v>
      </c>
      <c r="BC77" s="45">
        <v>56.797400000000003</v>
      </c>
      <c r="BE77" s="197"/>
    </row>
    <row r="78" spans="2:57" x14ac:dyDescent="0.3">
      <c r="F78" s="77"/>
      <c r="G78" s="77"/>
      <c r="H78" s="77"/>
      <c r="I78" s="77"/>
      <c r="L78" s="77"/>
      <c r="M78" s="77"/>
      <c r="N78" s="77"/>
      <c r="O78" s="77"/>
      <c r="R78" s="77"/>
      <c r="S78" s="77"/>
      <c r="T78" s="77"/>
      <c r="U78" s="77"/>
      <c r="X78" s="77"/>
      <c r="Y78" s="77"/>
      <c r="Z78" s="77"/>
      <c r="AA78" s="77"/>
      <c r="AD78" s="77"/>
      <c r="AE78" s="77"/>
      <c r="AF78" s="77"/>
      <c r="AG78" s="77"/>
      <c r="AJ78" s="77"/>
      <c r="AK78" s="77"/>
      <c r="AL78" s="77"/>
      <c r="AM78" s="77"/>
      <c r="AP78" s="77"/>
      <c r="AQ78" s="77"/>
      <c r="AR78" s="77"/>
      <c r="AS78" s="77"/>
      <c r="AV78" s="77"/>
      <c r="AW78" s="77"/>
      <c r="AX78" s="77"/>
      <c r="AY78" s="77"/>
      <c r="BB78" s="77"/>
      <c r="BC78" s="77"/>
    </row>
    <row r="79" spans="2:57" x14ac:dyDescent="0.3">
      <c r="B79" s="87" t="s">
        <v>152</v>
      </c>
      <c r="R79" s="77"/>
      <c r="S79" s="77"/>
      <c r="T79" s="77"/>
      <c r="U79" s="77"/>
      <c r="X79" s="77"/>
      <c r="Y79" s="77"/>
      <c r="Z79" s="77"/>
      <c r="AA79" s="77"/>
      <c r="AD79" s="77"/>
      <c r="AE79" s="77"/>
      <c r="AF79" s="77"/>
      <c r="AG79" s="77"/>
      <c r="AJ79" s="77"/>
      <c r="AK79" s="77"/>
      <c r="AL79" s="77"/>
      <c r="AM79" s="77"/>
      <c r="AP79" s="77"/>
      <c r="AQ79" s="77"/>
      <c r="AR79" s="77"/>
      <c r="AS79" s="77"/>
      <c r="AV79" s="77"/>
      <c r="AW79" s="77"/>
      <c r="AX79" s="77"/>
      <c r="AY79" s="77"/>
      <c r="BB79" s="77"/>
      <c r="BC79" s="77"/>
    </row>
    <row r="80" spans="2:57" x14ac:dyDescent="0.3">
      <c r="B80" s="87" t="s">
        <v>142</v>
      </c>
      <c r="F80" s="77"/>
      <c r="G80" s="77"/>
      <c r="H80" s="77"/>
      <c r="I80" s="77"/>
      <c r="L80" s="77"/>
      <c r="M80" s="77"/>
      <c r="N80" s="77"/>
      <c r="O80" s="77"/>
      <c r="R80" s="77"/>
      <c r="S80" s="77"/>
      <c r="T80" s="77"/>
      <c r="U80" s="77"/>
      <c r="X80" s="77"/>
      <c r="Y80" s="77"/>
      <c r="Z80" s="77"/>
      <c r="AA80" s="77"/>
      <c r="AD80" s="77"/>
      <c r="AE80" s="77"/>
      <c r="AF80" s="77"/>
      <c r="AG80" s="77"/>
      <c r="AJ80" s="77"/>
      <c r="AK80" s="77"/>
      <c r="AL80" s="77"/>
      <c r="AM80" s="77"/>
      <c r="AP80" s="77"/>
      <c r="AQ80" s="77"/>
      <c r="AR80" s="77"/>
      <c r="AS80" s="77"/>
      <c r="AV80" s="77"/>
      <c r="AW80" s="77"/>
      <c r="AX80" s="77"/>
      <c r="AY80" s="77"/>
      <c r="BB80" s="77"/>
      <c r="BC80" s="77"/>
    </row>
    <row r="81" spans="2:55" x14ac:dyDescent="0.3">
      <c r="B81" s="87" t="s">
        <v>141</v>
      </c>
      <c r="F81" s="77"/>
      <c r="G81" s="77"/>
      <c r="H81" s="77"/>
      <c r="I81" s="77"/>
      <c r="L81" s="77"/>
      <c r="M81" s="77"/>
      <c r="N81" s="77"/>
      <c r="O81" s="77"/>
      <c r="R81" s="77"/>
      <c r="S81" s="77"/>
      <c r="T81" s="77"/>
      <c r="U81" s="77"/>
      <c r="X81" s="77"/>
      <c r="Y81" s="77"/>
      <c r="Z81" s="77"/>
      <c r="AA81" s="77"/>
      <c r="AD81" s="77"/>
      <c r="AE81" s="77"/>
      <c r="AF81" s="77"/>
      <c r="AG81" s="77"/>
      <c r="AJ81" s="77"/>
      <c r="AK81" s="77"/>
      <c r="AL81" s="77"/>
      <c r="AM81" s="77"/>
      <c r="AP81" s="77"/>
      <c r="AQ81" s="77"/>
      <c r="AR81" s="77"/>
      <c r="AS81" s="77"/>
      <c r="AV81" s="77"/>
      <c r="AW81" s="77"/>
      <c r="AX81" s="77"/>
      <c r="AY81" s="77"/>
      <c r="BB81" s="77"/>
      <c r="BC81" s="77"/>
    </row>
    <row r="82" spans="2:55" x14ac:dyDescent="0.3">
      <c r="F82" s="77"/>
      <c r="G82" s="77"/>
      <c r="H82" s="77"/>
      <c r="I82" s="77"/>
      <c r="L82" s="77"/>
      <c r="M82" s="77"/>
      <c r="N82" s="77"/>
      <c r="O82" s="77"/>
      <c r="R82" s="77"/>
      <c r="S82" s="77"/>
      <c r="T82" s="77"/>
      <c r="U82" s="77"/>
      <c r="X82" s="77"/>
      <c r="Y82" s="77"/>
      <c r="Z82" s="77"/>
      <c r="AA82" s="77"/>
      <c r="AD82" s="77"/>
      <c r="AE82" s="77"/>
      <c r="AF82" s="77"/>
      <c r="AG82" s="77"/>
      <c r="AJ82" s="77"/>
      <c r="AK82" s="77"/>
      <c r="AL82" s="77"/>
      <c r="AM82" s="77"/>
      <c r="AP82" s="77"/>
      <c r="AQ82" s="77"/>
      <c r="AR82" s="77"/>
      <c r="AS82" s="77"/>
      <c r="AV82" s="77"/>
      <c r="AW82" s="77"/>
      <c r="AX82" s="77"/>
      <c r="AY82" s="77"/>
      <c r="BB82" s="77"/>
      <c r="BC82" s="77"/>
    </row>
    <row r="83" spans="2:55" x14ac:dyDescent="0.3">
      <c r="B83" s="4" t="s">
        <v>37</v>
      </c>
      <c r="R83" s="77"/>
      <c r="S83" s="77"/>
      <c r="T83" s="77"/>
      <c r="U83" s="77"/>
      <c r="X83" s="77"/>
      <c r="Y83" s="77"/>
      <c r="Z83" s="77"/>
      <c r="AA83" s="77"/>
      <c r="AD83" s="77"/>
      <c r="AE83" s="77"/>
      <c r="AF83" s="77"/>
      <c r="AG83" s="77"/>
      <c r="AJ83" s="77"/>
      <c r="AK83" s="77"/>
      <c r="AL83" s="77"/>
      <c r="AM83" s="77"/>
      <c r="AP83" s="77"/>
      <c r="AQ83" s="77"/>
      <c r="AR83" s="77"/>
      <c r="AS83" s="77"/>
      <c r="AV83" s="77"/>
      <c r="AW83" s="77"/>
      <c r="AX83" s="77"/>
      <c r="AY83" s="77"/>
      <c r="BB83" s="77"/>
      <c r="BC83" s="77"/>
    </row>
    <row r="84" spans="2:55" x14ac:dyDescent="0.3">
      <c r="P84" s="82"/>
      <c r="Q84" s="86"/>
      <c r="U84" s="78"/>
      <c r="V84" s="82"/>
      <c r="W84" s="86"/>
      <c r="AA84" s="78"/>
      <c r="AB84" s="82"/>
      <c r="AC84" s="86"/>
      <c r="AG84" s="78"/>
      <c r="AH84" s="82"/>
      <c r="AI84" s="86"/>
      <c r="AM84" s="78"/>
      <c r="AN84" s="82"/>
      <c r="AO84" s="86"/>
      <c r="AS84" s="78"/>
      <c r="AT84" s="82"/>
      <c r="AU84" s="86"/>
      <c r="AY84" s="78"/>
      <c r="AZ84" s="82"/>
      <c r="BA84" s="86"/>
    </row>
    <row r="85" spans="2:55" x14ac:dyDescent="0.3">
      <c r="B85" s="4" t="s">
        <v>38</v>
      </c>
      <c r="P85" s="82"/>
      <c r="Q85" s="86"/>
      <c r="U85" s="78"/>
      <c r="V85" s="82"/>
      <c r="W85" s="86"/>
      <c r="AA85" s="78"/>
      <c r="AB85" s="82"/>
      <c r="AC85" s="86"/>
      <c r="AG85" s="78"/>
      <c r="AH85" s="82"/>
      <c r="AI85" s="86"/>
      <c r="AM85" s="78"/>
      <c r="AN85" s="82"/>
      <c r="AO85" s="86"/>
      <c r="AS85" s="78"/>
      <c r="AT85" s="82"/>
      <c r="AU85" s="86"/>
      <c r="AY85" s="78"/>
      <c r="AZ85" s="82"/>
      <c r="BA85" s="86"/>
    </row>
    <row r="86" spans="2:55" x14ac:dyDescent="0.3">
      <c r="B86" s="4" t="s">
        <v>39</v>
      </c>
    </row>
    <row r="87" spans="2:55" x14ac:dyDescent="0.3">
      <c r="B87" s="4" t="s">
        <v>40</v>
      </c>
    </row>
    <row r="88" spans="2:55" x14ac:dyDescent="0.3">
      <c r="B88" s="4" t="s">
        <v>41</v>
      </c>
    </row>
    <row r="89" spans="2:55" x14ac:dyDescent="0.3">
      <c r="B89" s="4" t="s">
        <v>42</v>
      </c>
    </row>
    <row r="91" spans="2:55" x14ac:dyDescent="0.3">
      <c r="B91" s="4" t="s">
        <v>43</v>
      </c>
    </row>
    <row r="92" spans="2:55" x14ac:dyDescent="0.3">
      <c r="B92" s="4" t="s">
        <v>44</v>
      </c>
    </row>
    <row r="93" spans="2:55" x14ac:dyDescent="0.3">
      <c r="B93" s="4" t="s">
        <v>40</v>
      </c>
    </row>
    <row r="94" spans="2:55" x14ac:dyDescent="0.3">
      <c r="B94" s="4" t="s">
        <v>45</v>
      </c>
    </row>
    <row r="95" spans="2:55" x14ac:dyDescent="0.3">
      <c r="B95" s="4" t="s">
        <v>46</v>
      </c>
    </row>
    <row r="97" spans="2:2" x14ac:dyDescent="0.3">
      <c r="B97" s="87" t="s">
        <v>47</v>
      </c>
    </row>
    <row r="99" spans="2:2" x14ac:dyDescent="0.3">
      <c r="B99" s="88" t="s">
        <v>48</v>
      </c>
    </row>
    <row r="100" spans="2:2" x14ac:dyDescent="0.3">
      <c r="B100" s="4" t="s">
        <v>49</v>
      </c>
    </row>
    <row r="101" spans="2:2" x14ac:dyDescent="0.3">
      <c r="B101" s="87" t="s">
        <v>177</v>
      </c>
    </row>
    <row r="105" spans="2:2" x14ac:dyDescent="0.3">
      <c r="B105" s="87"/>
    </row>
    <row r="107" spans="2:2" x14ac:dyDescent="0.3">
      <c r="B107" s="88"/>
    </row>
    <row r="109" spans="2:2" x14ac:dyDescent="0.3">
      <c r="B109" s="87"/>
    </row>
  </sheetData>
  <mergeCells count="15">
    <mergeCell ref="B57:G57"/>
    <mergeCell ref="B68:G68"/>
    <mergeCell ref="B74:G74"/>
    <mergeCell ref="AM8:AQ8"/>
    <mergeCell ref="AS8:AW8"/>
    <mergeCell ref="AY8:BC8"/>
    <mergeCell ref="B11:G11"/>
    <mergeCell ref="B23:G23"/>
    <mergeCell ref="B49:G49"/>
    <mergeCell ref="C8:G8"/>
    <mergeCell ref="I8:M8"/>
    <mergeCell ref="O8:S8"/>
    <mergeCell ref="U8:Y8"/>
    <mergeCell ref="AA8:AE8"/>
    <mergeCell ref="AG8:AK8"/>
  </mergeCells>
  <hyperlinks>
    <hyperlink ref="B99" r:id="rId1" xr:uid="{E0A3E6DB-8428-4AD7-94F2-C0CBB81F83AE}"/>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3BBC-7150-449F-A56C-FF7C59C9067A}">
  <sheetPr>
    <pageSetUpPr fitToPage="1"/>
  </sheetPr>
  <dimension ref="A1:N24"/>
  <sheetViews>
    <sheetView showGridLines="0" zoomScale="85" zoomScaleNormal="85" workbookViewId="0">
      <pane ySplit="1" topLeftCell="A2" activePane="bottomLeft" state="frozen"/>
      <selection pane="bottomLeft" activeCell="J9" sqref="J9"/>
    </sheetView>
  </sheetViews>
  <sheetFormatPr defaultColWidth="8.88671875" defaultRowHeight="14.4" x14ac:dyDescent="0.3"/>
  <cols>
    <col min="1" max="1" width="2.6640625" style="95" customWidth="1"/>
    <col min="2" max="2" width="9.33203125" style="95" customWidth="1"/>
    <col min="3" max="3" width="71" style="95" customWidth="1"/>
    <col min="4" max="4" width="8.88671875" style="95"/>
    <col min="5" max="5" width="8.88671875" style="89"/>
    <col min="6" max="6" width="8.88671875" style="95"/>
    <col min="7" max="7" width="4.109375" style="95" customWidth="1"/>
    <col min="8" max="8" width="9.109375" style="95" customWidth="1"/>
    <col min="9" max="13" width="8.88671875" style="95"/>
    <col min="14" max="14" width="6.88671875" style="95" customWidth="1"/>
    <col min="15" max="16384" width="8.88671875" style="95"/>
  </cols>
  <sheetData>
    <row r="1" spans="1:14" s="92" customFormat="1" ht="17.399999999999999" x14ac:dyDescent="0.3">
      <c r="A1" s="91" t="s">
        <v>50</v>
      </c>
      <c r="C1" s="91"/>
    </row>
    <row r="2" spans="1:14" s="93" customFormat="1" x14ac:dyDescent="0.3"/>
    <row r="3" spans="1:14" ht="17.399999999999999" x14ac:dyDescent="0.3">
      <c r="A3" s="94"/>
      <c r="C3" s="96" t="s">
        <v>51</v>
      </c>
    </row>
    <row r="4" spans="1:14" x14ac:dyDescent="0.3">
      <c r="G4" s="97"/>
      <c r="H4" s="98"/>
      <c r="I4" s="98"/>
      <c r="J4" s="98"/>
      <c r="K4" s="98"/>
      <c r="L4" s="98"/>
      <c r="M4" s="98"/>
      <c r="N4" s="99"/>
    </row>
    <row r="5" spans="1:14" ht="15.6" x14ac:dyDescent="0.3">
      <c r="B5" s="100" t="s">
        <v>52</v>
      </c>
      <c r="C5" s="101"/>
      <c r="G5" s="102"/>
      <c r="H5" s="103" t="s">
        <v>53</v>
      </c>
      <c r="N5" s="104"/>
    </row>
    <row r="6" spans="1:14" s="105" customFormat="1" ht="34.200000000000003" customHeight="1" x14ac:dyDescent="0.3">
      <c r="B6" s="106" t="s">
        <v>54</v>
      </c>
      <c r="C6" s="229" t="s">
        <v>55</v>
      </c>
      <c r="D6" s="230"/>
      <c r="E6" s="89"/>
      <c r="G6" s="107"/>
      <c r="I6" s="95"/>
      <c r="J6" s="108" t="s">
        <v>14</v>
      </c>
      <c r="K6" s="108" t="s">
        <v>15</v>
      </c>
      <c r="L6" s="108" t="s">
        <v>16</v>
      </c>
      <c r="N6" s="109"/>
    </row>
    <row r="7" spans="1:14" s="105" customFormat="1" ht="34.200000000000003" customHeight="1" x14ac:dyDescent="0.25">
      <c r="B7" s="110" t="s">
        <v>56</v>
      </c>
      <c r="C7" s="230" t="s">
        <v>57</v>
      </c>
      <c r="D7" s="230"/>
      <c r="E7" s="89"/>
      <c r="G7" s="107"/>
      <c r="I7" s="111" t="s">
        <v>58</v>
      </c>
      <c r="J7" s="112">
        <v>100</v>
      </c>
      <c r="K7" s="113">
        <f>D13</f>
        <v>5.2400000000000002E-2</v>
      </c>
      <c r="L7" s="208">
        <f>D14</f>
        <v>94.350300000000004</v>
      </c>
      <c r="N7" s="109"/>
    </row>
    <row r="8" spans="1:14" s="105" customFormat="1" ht="36" customHeight="1" x14ac:dyDescent="0.25">
      <c r="B8" s="110" t="s">
        <v>59</v>
      </c>
      <c r="C8" s="230" t="s">
        <v>60</v>
      </c>
      <c r="D8" s="230"/>
      <c r="E8" s="89"/>
      <c r="G8" s="107"/>
      <c r="H8" s="114"/>
      <c r="I8" s="111" t="s">
        <v>61</v>
      </c>
      <c r="J8" s="112">
        <v>325</v>
      </c>
      <c r="K8" s="115" t="s">
        <v>62</v>
      </c>
      <c r="L8" s="116"/>
      <c r="N8" s="109"/>
    </row>
    <row r="9" spans="1:14" s="105" customFormat="1" ht="36" customHeight="1" x14ac:dyDescent="0.25">
      <c r="B9" s="110" t="s">
        <v>63</v>
      </c>
      <c r="C9" s="230" t="s">
        <v>64</v>
      </c>
      <c r="D9" s="230"/>
      <c r="E9" s="89"/>
      <c r="G9" s="107"/>
      <c r="H9" s="114"/>
      <c r="I9" s="111" t="s">
        <v>65</v>
      </c>
      <c r="J9" s="117">
        <f>ROUND(((J8-J7)*K7)+L7,3)</f>
        <v>106.14</v>
      </c>
      <c r="K9" s="118"/>
      <c r="L9" s="116"/>
      <c r="N9" s="109"/>
    </row>
    <row r="10" spans="1:14" x14ac:dyDescent="0.3">
      <c r="G10" s="119"/>
      <c r="H10" s="120"/>
      <c r="I10" s="120"/>
      <c r="J10" s="120"/>
      <c r="K10" s="120"/>
      <c r="L10" s="120"/>
      <c r="M10" s="120"/>
      <c r="N10" s="121"/>
    </row>
    <row r="11" spans="1:14" ht="15.6" x14ac:dyDescent="0.3">
      <c r="B11" s="122" t="s">
        <v>66</v>
      </c>
      <c r="C11" s="123"/>
      <c r="D11" s="123"/>
    </row>
    <row r="12" spans="1:14" x14ac:dyDescent="0.3">
      <c r="B12" s="124" t="s">
        <v>67</v>
      </c>
      <c r="C12" s="123"/>
      <c r="D12" s="123"/>
    </row>
    <row r="13" spans="1:14" x14ac:dyDescent="0.3">
      <c r="B13" s="125" t="s">
        <v>54</v>
      </c>
      <c r="C13" s="126" t="s">
        <v>68</v>
      </c>
      <c r="D13" s="127">
        <f>'RMW Prices Bags'!F18</f>
        <v>5.2400000000000002E-2</v>
      </c>
    </row>
    <row r="14" spans="1:14" x14ac:dyDescent="0.3">
      <c r="B14" s="128"/>
      <c r="C14" s="129" t="s">
        <v>69</v>
      </c>
      <c r="D14" s="130">
        <f>'RMW Prices Bags'!G18</f>
        <v>94.350300000000004</v>
      </c>
    </row>
    <row r="15" spans="1:14" ht="18" customHeight="1" x14ac:dyDescent="0.3">
      <c r="B15" s="128" t="s">
        <v>56</v>
      </c>
      <c r="C15" s="131" t="s">
        <v>70</v>
      </c>
      <c r="D15" s="132" t="s">
        <v>71</v>
      </c>
    </row>
    <row r="16" spans="1:14" ht="18" customHeight="1" x14ac:dyDescent="0.3">
      <c r="B16" s="128" t="s">
        <v>72</v>
      </c>
      <c r="C16" s="131" t="str">
        <f>"Incremental price = 225g x "&amp;TEXT(D13,"0.0000p")</f>
        <v>Incremental price = 225g x 0.0524p</v>
      </c>
      <c r="D16" s="132">
        <f>(325-100)*D13</f>
        <v>11.790000000000001</v>
      </c>
      <c r="H16" s="115"/>
      <c r="I16" s="133"/>
    </row>
    <row r="17" spans="2:9" ht="18" customHeight="1" x14ac:dyDescent="0.3">
      <c r="B17" s="128" t="s">
        <v>73</v>
      </c>
      <c r="C17" s="131" t="str">
        <f>"Final price = "&amp;TEXT(D16,"0.0000p")&amp;" + "&amp;TEXT(D14,"0.0000p")&amp;", rounded to the nearest 1/1000th of a penny"</f>
        <v>Final price = 11.7900p + 94.3503p, rounded to the nearest 1/1000th of a penny</v>
      </c>
      <c r="D17" s="134">
        <f>ROUND(D14+D16,3)</f>
        <v>106.14</v>
      </c>
      <c r="H17" s="115"/>
      <c r="I17" s="133"/>
    </row>
    <row r="18" spans="2:9" ht="18" customHeight="1" x14ac:dyDescent="0.3">
      <c r="B18" s="125"/>
      <c r="C18" s="126"/>
      <c r="D18" s="135"/>
      <c r="H18" s="115"/>
      <c r="I18" s="136"/>
    </row>
    <row r="19" spans="2:9" x14ac:dyDescent="0.3">
      <c r="B19" s="124" t="s">
        <v>74</v>
      </c>
      <c r="C19" s="123"/>
      <c r="D19" s="123"/>
    </row>
    <row r="20" spans="2:9" x14ac:dyDescent="0.3">
      <c r="B20" s="123" t="s">
        <v>163</v>
      </c>
      <c r="C20" s="123"/>
      <c r="D20" s="123"/>
    </row>
    <row r="21" spans="2:9" x14ac:dyDescent="0.3">
      <c r="B21" s="123" t="s">
        <v>164</v>
      </c>
      <c r="C21" s="137"/>
      <c r="D21" s="207">
        <f>D17-'RMW Prices Bags'!C82</f>
        <v>104.14</v>
      </c>
    </row>
    <row r="23" spans="2:9" x14ac:dyDescent="0.3">
      <c r="B23" s="138" t="s">
        <v>48</v>
      </c>
    </row>
    <row r="24" spans="2:9" x14ac:dyDescent="0.3">
      <c r="B24" s="95" t="s">
        <v>75</v>
      </c>
    </row>
  </sheetData>
  <mergeCells count="4">
    <mergeCell ref="C6:D6"/>
    <mergeCell ref="C7:D7"/>
    <mergeCell ref="C8:D8"/>
    <mergeCell ref="C9:D9"/>
  </mergeCells>
  <dataValidations count="1">
    <dataValidation type="whole" allowBlank="1" showInputMessage="1" showErrorMessage="1" sqref="J8 J65544 J131080 J196616 J262152 J327688 J393224 J458760 J524296 J589832 J655368 J720904 J786440 J851976 J917512 J983048" xr:uid="{DCAFF213-EE97-4319-8B71-46B4FBAD8052}">
      <formula1>251</formula1>
      <formula2>750</formula2>
    </dataValidation>
  </dataValidations>
  <hyperlinks>
    <hyperlink ref="B23" r:id="rId1" xr:uid="{CC58096F-4218-464C-A78A-E185F4837DFC}"/>
  </hyperlinks>
  <pageMargins left="0.31496062992125984" right="0.31496062992125984" top="0.74803149606299213" bottom="0.74803149606299213" header="0.31496062992125984" footer="0.31496062992125984"/>
  <pageSetup paperSize="9" scale="81" orientation="portrait" horizontalDpi="300" verticalDpi="300" r:id="rId2"/>
  <headerFooter>
    <oddHeader>&amp;A</oddHeader>
    <oddFooter>&amp;F&amp;L&amp;1#&amp;"Calibri"&amp;10&amp;K000000Classified: RMG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9D85-4354-409F-ABE1-A9D5313EC555}">
  <sheetPr>
    <pageSetUpPr fitToPage="1"/>
  </sheetPr>
  <dimension ref="A1:D70"/>
  <sheetViews>
    <sheetView showGridLines="0" zoomScale="85" zoomScaleNormal="85" workbookViewId="0">
      <pane ySplit="1" topLeftCell="A24" activePane="bottomLeft" state="frozen"/>
      <selection activeCell="P8" sqref="P8"/>
      <selection pane="bottomLeft" activeCell="H34" sqref="H34"/>
    </sheetView>
  </sheetViews>
  <sheetFormatPr defaultColWidth="8.88671875" defaultRowHeight="14.4" zeroHeight="1" x14ac:dyDescent="0.3"/>
  <cols>
    <col min="1" max="1" width="2.5546875" style="87" customWidth="1"/>
    <col min="2" max="2" width="68.109375" style="87" customWidth="1"/>
    <col min="3" max="3" width="16.109375" style="87" customWidth="1"/>
    <col min="4" max="4" width="20.33203125" style="87" customWidth="1"/>
    <col min="5" max="16384" width="8.88671875" style="87"/>
  </cols>
  <sheetData>
    <row r="1" spans="1:4" s="140" customFormat="1" ht="17.399999999999999" x14ac:dyDescent="0.3">
      <c r="A1" s="139" t="s">
        <v>175</v>
      </c>
      <c r="B1" s="139"/>
      <c r="C1" s="139"/>
    </row>
    <row r="2" spans="1:4" s="93" customFormat="1" x14ac:dyDescent="0.3"/>
    <row r="3" spans="1:4" ht="31.5" customHeight="1" x14ac:dyDescent="0.3">
      <c r="A3" s="141"/>
      <c r="B3" s="142" t="s">
        <v>11</v>
      </c>
      <c r="C3" s="143" t="s">
        <v>76</v>
      </c>
      <c r="D3" s="144" t="s">
        <v>77</v>
      </c>
    </row>
    <row r="4" spans="1:4" x14ac:dyDescent="0.3">
      <c r="A4" s="141"/>
      <c r="B4" s="145" t="s">
        <v>78</v>
      </c>
      <c r="C4" s="146" t="s">
        <v>34</v>
      </c>
      <c r="D4" s="147" t="s">
        <v>165</v>
      </c>
    </row>
    <row r="5" spans="1:4" x14ac:dyDescent="0.3">
      <c r="A5" s="141"/>
      <c r="B5" s="148"/>
      <c r="C5" s="149" t="s">
        <v>79</v>
      </c>
      <c r="D5" s="150" t="s">
        <v>166</v>
      </c>
    </row>
    <row r="6" spans="1:4" x14ac:dyDescent="0.3">
      <c r="B6" s="145" t="s">
        <v>80</v>
      </c>
      <c r="C6" s="146"/>
      <c r="D6" s="151" t="s">
        <v>167</v>
      </c>
    </row>
    <row r="7" spans="1:4" x14ac:dyDescent="0.3">
      <c r="B7" s="152" t="s">
        <v>81</v>
      </c>
      <c r="C7" s="146"/>
      <c r="D7" s="151" t="s">
        <v>167</v>
      </c>
    </row>
    <row r="8" spans="1:4" x14ac:dyDescent="0.3">
      <c r="B8" s="153" t="s">
        <v>82</v>
      </c>
      <c r="C8" s="154" t="s">
        <v>34</v>
      </c>
      <c r="D8" s="155" t="s">
        <v>168</v>
      </c>
    </row>
    <row r="9" spans="1:4" x14ac:dyDescent="0.3">
      <c r="B9" s="156"/>
      <c r="C9" s="157" t="s">
        <v>79</v>
      </c>
      <c r="D9" s="158" t="s">
        <v>169</v>
      </c>
    </row>
    <row r="10" spans="1:4" x14ac:dyDescent="0.3">
      <c r="B10" s="152" t="s">
        <v>83</v>
      </c>
      <c r="C10" s="146"/>
      <c r="D10" s="159">
        <v>3.2153</v>
      </c>
    </row>
    <row r="11" spans="1:4" x14ac:dyDescent="0.3">
      <c r="B11" s="152" t="s">
        <v>84</v>
      </c>
      <c r="C11" s="146"/>
      <c r="D11" s="159"/>
    </row>
    <row r="12" spans="1:4" x14ac:dyDescent="0.3">
      <c r="B12" s="189" t="s">
        <v>173</v>
      </c>
      <c r="C12" s="149" t="s">
        <v>34</v>
      </c>
      <c r="D12" s="160" t="s">
        <v>170</v>
      </c>
    </row>
    <row r="13" spans="1:4" x14ac:dyDescent="0.3">
      <c r="B13" s="189" t="s">
        <v>174</v>
      </c>
      <c r="C13" s="161" t="s">
        <v>79</v>
      </c>
      <c r="D13" s="162" t="s">
        <v>171</v>
      </c>
    </row>
    <row r="14" spans="1:4" x14ac:dyDescent="0.3">
      <c r="B14" s="152" t="s">
        <v>85</v>
      </c>
      <c r="C14" s="146"/>
      <c r="D14" s="159">
        <v>14.637</v>
      </c>
    </row>
    <row r="15" spans="1:4" x14ac:dyDescent="0.3">
      <c r="B15" s="163" t="s">
        <v>86</v>
      </c>
      <c r="C15" s="164"/>
      <c r="D15" s="165">
        <v>18.244700000000002</v>
      </c>
    </row>
    <row r="16" spans="1:4" x14ac:dyDescent="0.3">
      <c r="B16" s="163" t="s">
        <v>87</v>
      </c>
      <c r="C16" s="164"/>
      <c r="D16" s="165">
        <v>1.9583999999999999</v>
      </c>
    </row>
    <row r="17" spans="2:4" x14ac:dyDescent="0.3">
      <c r="B17" s="166" t="s">
        <v>88</v>
      </c>
      <c r="C17" s="164"/>
      <c r="D17" s="167"/>
    </row>
    <row r="18" spans="2:4" x14ac:dyDescent="0.3">
      <c r="B18" s="163" t="s">
        <v>89</v>
      </c>
      <c r="C18" s="164"/>
      <c r="D18" s="165">
        <v>156.9803</v>
      </c>
    </row>
    <row r="19" spans="2:4" x14ac:dyDescent="0.3">
      <c r="B19" s="145" t="s">
        <v>90</v>
      </c>
      <c r="C19" s="168"/>
      <c r="D19" s="169"/>
    </row>
    <row r="20" spans="2:4" x14ac:dyDescent="0.3">
      <c r="B20" s="163" t="s">
        <v>91</v>
      </c>
      <c r="C20" s="164"/>
      <c r="D20" s="170" t="s">
        <v>110</v>
      </c>
    </row>
    <row r="21" spans="2:4" x14ac:dyDescent="0.3">
      <c r="B21" s="145" t="s">
        <v>92</v>
      </c>
      <c r="C21" s="168"/>
      <c r="D21" s="169"/>
    </row>
    <row r="22" spans="2:4" x14ac:dyDescent="0.3">
      <c r="B22" s="163" t="s">
        <v>93</v>
      </c>
      <c r="C22" s="164"/>
      <c r="D22" s="165">
        <v>186.10669999999999</v>
      </c>
    </row>
    <row r="23" spans="2:4" x14ac:dyDescent="0.3">
      <c r="B23" s="171" t="s">
        <v>94</v>
      </c>
      <c r="C23" s="172"/>
      <c r="D23" s="173">
        <v>60</v>
      </c>
    </row>
    <row r="24" spans="2:4" ht="27" customHeight="1" x14ac:dyDescent="0.3">
      <c r="B24" s="174" t="s">
        <v>95</v>
      </c>
      <c r="C24" s="231" t="s">
        <v>96</v>
      </c>
      <c r="D24" s="232"/>
    </row>
    <row r="25" spans="2:4" x14ac:dyDescent="0.3">
      <c r="B25" s="163" t="s">
        <v>97</v>
      </c>
      <c r="C25" s="231"/>
      <c r="D25" s="232"/>
    </row>
    <row r="26" spans="2:4" ht="35.4" x14ac:dyDescent="0.3">
      <c r="B26" s="175" t="s">
        <v>98</v>
      </c>
      <c r="C26" s="233"/>
      <c r="D26" s="234"/>
    </row>
    <row r="27" spans="2:4" x14ac:dyDescent="0.3">
      <c r="B27" s="176"/>
      <c r="C27" s="177"/>
      <c r="D27" s="178"/>
    </row>
    <row r="28" spans="2:4" ht="25.8" x14ac:dyDescent="0.3">
      <c r="B28" s="179" t="s">
        <v>99</v>
      </c>
      <c r="C28" s="178"/>
      <c r="D28" s="178"/>
    </row>
    <row r="29" spans="2:4" x14ac:dyDescent="0.3">
      <c r="B29" s="178"/>
      <c r="C29" s="178"/>
      <c r="D29" s="178"/>
    </row>
    <row r="30" spans="2:4" ht="15.6" x14ac:dyDescent="0.3">
      <c r="B30" s="142" t="s">
        <v>100</v>
      </c>
      <c r="C30" s="143" t="s">
        <v>76</v>
      </c>
      <c r="D30" s="144" t="s">
        <v>77</v>
      </c>
    </row>
    <row r="31" spans="2:4" x14ac:dyDescent="0.3">
      <c r="B31" s="145" t="s">
        <v>101</v>
      </c>
      <c r="C31" s="146" t="s">
        <v>34</v>
      </c>
      <c r="D31" s="147" t="s">
        <v>156</v>
      </c>
    </row>
    <row r="32" spans="2:4" x14ac:dyDescent="0.3">
      <c r="B32" s="148"/>
      <c r="C32" s="149" t="s">
        <v>79</v>
      </c>
      <c r="D32" s="150" t="s">
        <v>157</v>
      </c>
    </row>
    <row r="33" spans="2:4" x14ac:dyDescent="0.3">
      <c r="B33" s="145" t="s">
        <v>102</v>
      </c>
      <c r="C33" s="146" t="s">
        <v>34</v>
      </c>
      <c r="D33" s="147" t="s">
        <v>158</v>
      </c>
    </row>
    <row r="34" spans="2:4" ht="15" customHeight="1" x14ac:dyDescent="0.3">
      <c r="B34" s="163"/>
      <c r="C34" s="149" t="s">
        <v>79</v>
      </c>
      <c r="D34" s="150" t="s">
        <v>158</v>
      </c>
    </row>
    <row r="35" spans="2:4" x14ac:dyDescent="0.3">
      <c r="B35" s="152" t="s">
        <v>103</v>
      </c>
      <c r="C35" s="146" t="s">
        <v>34</v>
      </c>
      <c r="D35" s="151" t="s">
        <v>158</v>
      </c>
    </row>
    <row r="36" spans="2:4" x14ac:dyDescent="0.3">
      <c r="B36" s="148"/>
      <c r="C36" s="149" t="s">
        <v>79</v>
      </c>
      <c r="D36" s="180" t="s">
        <v>159</v>
      </c>
    </row>
    <row r="37" spans="2:4" x14ac:dyDescent="0.3">
      <c r="B37" s="145" t="s">
        <v>104</v>
      </c>
      <c r="C37" s="146" t="s">
        <v>34</v>
      </c>
      <c r="D37" s="151" t="s">
        <v>160</v>
      </c>
    </row>
    <row r="38" spans="2:4" x14ac:dyDescent="0.3">
      <c r="B38" s="163"/>
      <c r="C38" s="149" t="s">
        <v>79</v>
      </c>
      <c r="D38" s="180" t="s">
        <v>161</v>
      </c>
    </row>
    <row r="39" spans="2:4" x14ac:dyDescent="0.3">
      <c r="B39" s="152" t="s">
        <v>105</v>
      </c>
      <c r="C39" s="146" t="s">
        <v>34</v>
      </c>
      <c r="D39" s="159">
        <v>39.1</v>
      </c>
    </row>
    <row r="40" spans="2:4" x14ac:dyDescent="0.3">
      <c r="B40" s="148"/>
      <c r="C40" s="149" t="s">
        <v>79</v>
      </c>
      <c r="D40" s="160">
        <v>39.1</v>
      </c>
    </row>
    <row r="41" spans="2:4" x14ac:dyDescent="0.3">
      <c r="B41" s="153" t="s">
        <v>106</v>
      </c>
      <c r="C41" s="154" t="s">
        <v>34</v>
      </c>
      <c r="D41" s="181">
        <v>39.1</v>
      </c>
    </row>
    <row r="42" spans="2:4" x14ac:dyDescent="0.3">
      <c r="B42" s="156"/>
      <c r="C42" s="157" t="s">
        <v>79</v>
      </c>
      <c r="D42" s="182">
        <v>39.1</v>
      </c>
    </row>
    <row r="43" spans="2:4" x14ac:dyDescent="0.3">
      <c r="B43" s="153" t="s">
        <v>107</v>
      </c>
      <c r="C43" s="154" t="s">
        <v>34</v>
      </c>
      <c r="D43" s="181" t="s">
        <v>172</v>
      </c>
    </row>
    <row r="44" spans="2:4" x14ac:dyDescent="0.3">
      <c r="B44" s="183"/>
      <c r="C44" s="184" t="s">
        <v>79</v>
      </c>
      <c r="D44" s="185" t="s">
        <v>162</v>
      </c>
    </row>
    <row r="45" spans="2:4" x14ac:dyDescent="0.3">
      <c r="B45" s="176"/>
      <c r="C45" s="177"/>
      <c r="D45" s="178"/>
    </row>
    <row r="46" spans="2:4" ht="25.8" x14ac:dyDescent="0.3">
      <c r="B46" s="179" t="s">
        <v>111</v>
      </c>
      <c r="C46" s="178"/>
      <c r="D46" s="178"/>
    </row>
    <row r="47" spans="2:4" x14ac:dyDescent="0.3">
      <c r="B47" s="178"/>
      <c r="C47" s="178"/>
      <c r="D47" s="178"/>
    </row>
    <row r="48" spans="2:4" ht="15.6" x14ac:dyDescent="0.3">
      <c r="B48" s="142" t="s">
        <v>112</v>
      </c>
      <c r="C48" s="143" t="s">
        <v>76</v>
      </c>
      <c r="D48" s="144" t="s">
        <v>77</v>
      </c>
    </row>
    <row r="49" spans="2:4" x14ac:dyDescent="0.3">
      <c r="B49" s="152" t="s">
        <v>113</v>
      </c>
      <c r="C49" s="157" t="s">
        <v>34</v>
      </c>
      <c r="D49" s="190" t="s">
        <v>158</v>
      </c>
    </row>
    <row r="50" spans="2:4" x14ac:dyDescent="0.3">
      <c r="B50" s="191"/>
      <c r="C50" s="157" t="s">
        <v>79</v>
      </c>
      <c r="D50" s="182" t="s">
        <v>158</v>
      </c>
    </row>
    <row r="51" spans="2:4" x14ac:dyDescent="0.3">
      <c r="B51" s="192"/>
      <c r="C51" s="184" t="s">
        <v>114</v>
      </c>
      <c r="D51" s="193" t="s">
        <v>115</v>
      </c>
    </row>
    <row r="52" spans="2:4" x14ac:dyDescent="0.3">
      <c r="B52" s="178"/>
      <c r="C52" s="178"/>
      <c r="D52" s="178"/>
    </row>
    <row r="53" spans="2:4" x14ac:dyDescent="0.3">
      <c r="B53" s="186" t="s">
        <v>108</v>
      </c>
      <c r="C53" s="178"/>
      <c r="D53" s="178"/>
    </row>
    <row r="54" spans="2:4" x14ac:dyDescent="0.3">
      <c r="B54" s="186"/>
      <c r="C54" s="178"/>
      <c r="D54" s="178"/>
    </row>
    <row r="55" spans="2:4" x14ac:dyDescent="0.3">
      <c r="B55" s="187" t="s">
        <v>109</v>
      </c>
      <c r="C55" s="178"/>
      <c r="D55" s="178"/>
    </row>
    <row r="56" spans="2:4" x14ac:dyDescent="0.3">
      <c r="B56" s="188" t="s">
        <v>177</v>
      </c>
      <c r="C56" s="178"/>
      <c r="D56" s="178"/>
    </row>
    <row r="57" spans="2:4" x14ac:dyDescent="0.3"/>
    <row r="58" spans="2:4" x14ac:dyDescent="0.3"/>
    <row r="59" spans="2:4" x14ac:dyDescent="0.3"/>
    <row r="60" spans="2:4" x14ac:dyDescent="0.3"/>
    <row r="61" spans="2:4" x14ac:dyDescent="0.3"/>
    <row r="62" spans="2:4" x14ac:dyDescent="0.3"/>
    <row r="63" spans="2:4" x14ac:dyDescent="0.3"/>
    <row r="64" spans="2:4" x14ac:dyDescent="0.3"/>
    <row r="65" s="87" customFormat="1" x14ac:dyDescent="0.3"/>
    <row r="66" s="87" customFormat="1" x14ac:dyDescent="0.3"/>
    <row r="67" s="87" customFormat="1" x14ac:dyDescent="0.3"/>
    <row r="68" s="87" customFormat="1" x14ac:dyDescent="0.3"/>
    <row r="69" s="87" customFormat="1" x14ac:dyDescent="0.3"/>
    <row r="70" s="87" customFormat="1" x14ac:dyDescent="0.3"/>
  </sheetData>
  <mergeCells count="1">
    <mergeCell ref="C24:D26"/>
  </mergeCells>
  <pageMargins left="0.75" right="0.75" top="1" bottom="1" header="0.5" footer="0.5"/>
  <pageSetup paperSize="9" scale="65" orientation="portrait" r:id="rId1"/>
  <headerFooter alignWithMargins="0">
    <oddFooter>&amp;L&amp;1#&amp;"Calibri"&amp;10&amp;K000000Classified: RMG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RMW Prices Bags</vt:lpstr>
      <vt:lpstr>RMW Prices Trays</vt:lpstr>
      <vt:lpstr>Worked Example</vt:lpstr>
      <vt:lpstr>Other Charges</vt:lpstr>
      <vt:lpstr>'RMW Prices Bags'!Print_Area</vt:lpstr>
      <vt:lpstr>'RMW Prices Trays'!Print_Area</vt:lpstr>
      <vt:lpstr>'RMW Prices Bags'!Print_Titles</vt:lpstr>
      <vt:lpstr>'RMW Prices Trays'!Print_Titles</vt:lpstr>
    </vt:vector>
  </TitlesOfParts>
  <Company>Royal Mail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Hirenbhai Italiya</dc:creator>
  <cp:lastModifiedBy>Hirenbhai Italiya</cp:lastModifiedBy>
  <dcterms:created xsi:type="dcterms:W3CDTF">2024-12-10T11:10:29Z</dcterms:created>
  <dcterms:modified xsi:type="dcterms:W3CDTF">2026-07-22T16:51:11Z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2024-12-10T11:13:00Z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0907a189-39e9-4801-8341-5f898573149d</vt:lpwstr>
  </property>
  <property fmtid="{D5CDD505-2E9C-101B-9397-08002B2CF9AE}" pid="8" name="MSIP_Label_980f36f3-41a5-4f45-a6a2-e224f336accd_ContentBits">
    <vt:lpwstr>2</vt:lpwstr>
  </property>
</Properties>
</file>