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Z:\Tariff 2023\Tariff Model Wholesale\Price Files\Apr 23\Final\"/>
    </mc:Choice>
  </mc:AlternateContent>
  <xr:revisionPtr revIDLastSave="0" documentId="13_ncr:1_{356DB0FE-3CA5-4332-990D-620CE3B8C1DE}" xr6:coauthVersionLast="46" xr6:coauthVersionMax="46" xr10:uidLastSave="{00000000-0000-0000-0000-000000000000}"/>
  <bookViews>
    <workbookView xWindow="-108" yWindow="-108" windowWidth="23256" windowHeight="12576" xr2:uid="{F2B40CA5-C0C7-4802-BA8B-20FB21C60F17}"/>
  </bookViews>
  <sheets>
    <sheet name="RMW Premium Prices" sheetId="1" r:id="rId1"/>
    <sheet name="Worked Example" sheetId="3" r:id="rId2"/>
    <sheet name="Premium Other Charges" sheetId="2"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_poc2">'[1]0910'!$A$1:$P$33</definedName>
    <definedName name="__poc3">'[1]0910'!$S$3:$AH$28</definedName>
    <definedName name="_xlnm._FilterDatabase" localSheetId="0" hidden="1">'RMW Premium Prices'!$B$5:$B$40</definedName>
    <definedName name="_poc2">'[1]0910'!$A$1:$P$33</definedName>
    <definedName name="_poc3">'[1]0910'!$S$3:$AH$28</definedName>
    <definedName name="bb" localSheetId="2" hidden="1">{#N/A,#N/A,FALSE,"P&amp;L Acc";#N/A,#N/A,FALSE,"P&amp;L Var";#N/A,#N/A,FALSE,"I-B Rep";#N/A,#N/A,FALSE,"BS";#N/A,#N/A,FALSE,"C'flw St";#N/A,#N/A,FALSE,"FA Rep";#N/A,#N/A,FALSE,"H-C Cons"}</definedName>
    <definedName name="bb" localSheetId="1" hidden="1">{#N/A,#N/A,FALSE,"P&amp;L Acc";#N/A,#N/A,FALSE,"P&amp;L Var";#N/A,#N/A,FALSE,"I-B Rep";#N/A,#N/A,FALSE,"BS";#N/A,#N/A,FALSE,"C'flw St";#N/A,#N/A,FALSE,"FA Rep";#N/A,#N/A,FALSE,"H-C Cons"}</definedName>
    <definedName name="bb" hidden="1">{#N/A,#N/A,FALSE,"P&amp;L Acc";#N/A,#N/A,FALSE,"P&amp;L Var";#N/A,#N/A,FALSE,"I-B Rep";#N/A,#N/A,FALSE,"BS";#N/A,#N/A,FALSE,"C'flw St";#N/A,#N/A,FALSE,"FA Rep";#N/A,#N/A,FALSE,"H-C Cons"}</definedName>
    <definedName name="bu_date">'[1]0910'!$E$2</definedName>
    <definedName name="budate">'[1]0708'!$E$2</definedName>
    <definedName name="BudFYLook">'[2]01 Revenue'!$A$1:$AN$138</definedName>
    <definedName name="BudYTDLook">'[3]Upstream cost calculations'!$A$1:$AN$138</definedName>
    <definedName name="bumonth">'[1]0708'!$D$2</definedName>
    <definedName name="check">'[1]0910'!$L$1:$L$424</definedName>
    <definedName name="Commentary">[4]dsaPrices!$S$14:$AD$14</definedName>
    <definedName name="CurrPdLook">'[5]Control Pad C'!$A$1:$AN$138</definedName>
    <definedName name="CurrPosLook">'[1]0910'!$A$1:$AN$138</definedName>
    <definedName name="days">'[1]0910'!$E$3</definedName>
    <definedName name="Docket_Type">[6]Table!$G$2:$G$5</definedName>
    <definedName name="ExtTo_Plant">[6]Table!$E$2:$E$6</definedName>
    <definedName name="ForeFYLook">'[1]0708'!$A$1:$AN$138</definedName>
    <definedName name="Format_Treatment">[6]Table!$B$2:$B$12</definedName>
    <definedName name="fs">'[1]0910'!$J$5:$O$685</definedName>
    <definedName name="fsa">'[1]0910'!$S$1:$W$65536</definedName>
    <definedName name="func_first_point">[7]Functions!$K$3</definedName>
    <definedName name="func_max">[7]Functions!$J$3</definedName>
    <definedName name="func_min">[7]Functions!$I$3</definedName>
    <definedName name="func_mu">[7]Functions!$G$3</definedName>
    <definedName name="func_sigma">[7]Functions!$H$3</definedName>
    <definedName name="graphs" localSheetId="2" hidden="1">{#N/A,#N/A,FALSE,"P&amp;L Acc";#N/A,#N/A,FALSE,"I-B Rep";#N/A,#N/A,FALSE,"BS";#N/A,#N/A,FALSE,"C'flw St";#N/A,#N/A,FALSE,"FA Rep";#N/A,#N/A,FALSE,"H-C Cons";#N/A,#N/A,FALSE,"P&amp;L Var"}</definedName>
    <definedName name="graphs" localSheetId="1" hidden="1">{#N/A,#N/A,FALSE,"P&amp;L Acc";#N/A,#N/A,FALSE,"I-B Rep";#N/A,#N/A,FALSE,"BS";#N/A,#N/A,FALSE,"C'flw St";#N/A,#N/A,FALSE,"FA Rep";#N/A,#N/A,FALSE,"H-C Cons";#N/A,#N/A,FALSE,"P&amp;L Var"}</definedName>
    <definedName name="graphs" hidden="1">{#N/A,#N/A,FALSE,"P&amp;L Acc";#N/A,#N/A,FALSE,"I-B Rep";#N/A,#N/A,FALSE,"BS";#N/A,#N/A,FALSE,"C'flw St";#N/A,#N/A,FALSE,"FA Rep";#N/A,#N/A,FALSE,"H-C Cons";#N/A,#N/A,FALSE,"P&amp;L Var"}</definedName>
    <definedName name="hr">'[1]0910'!$A$1:$D$156</definedName>
    <definedName name="Insp_Type">[6]Table!$F$2:$F$5</definedName>
    <definedName name="jjj" localSheetId="2" hidden="1">{#N/A,#N/A,FALSE,"P&amp;L Acc";#N/A,#N/A,FALSE,"P&amp;L Var";#N/A,#N/A,FALSE,"I-B Rep";#N/A,#N/A,FALSE,"BS";#N/A,#N/A,FALSE,"C'flw St";#N/A,#N/A,FALSE,"H-C Cons";#N/A,#N/A,FALSE,"FA Rep"}</definedName>
    <definedName name="jjj" localSheetId="1" hidden="1">{#N/A,#N/A,FALSE,"P&amp;L Acc";#N/A,#N/A,FALSE,"P&amp;L Var";#N/A,#N/A,FALSE,"I-B Rep";#N/A,#N/A,FALSE,"BS";#N/A,#N/A,FALSE,"C'flw St";#N/A,#N/A,FALSE,"H-C Cons";#N/A,#N/A,FALSE,"FA Rep"}</definedName>
    <definedName name="jjj" hidden="1">{#N/A,#N/A,FALSE,"P&amp;L Acc";#N/A,#N/A,FALSE,"P&amp;L Var";#N/A,#N/A,FALSE,"I-B Rep";#N/A,#N/A,FALSE,"BS";#N/A,#N/A,FALSE,"C'flw St";#N/A,#N/A,FALSE,"H-C Cons";#N/A,#N/A,FALSE,"FA Rep"}</definedName>
    <definedName name="k" localSheetId="2" hidden="1">{#N/A,#N/A,FALSE,"P&amp;L Acc";#N/A,#N/A,FALSE,"I-B Rep";#N/A,#N/A,FALSE,"BS";#N/A,#N/A,FALSE,"C'flw St";#N/A,#N/A,FALSE,"FA Rep";#N/A,#N/A,FALSE,"H-C Cons";#N/A,#N/A,FALSE,"P&amp;L Var"}</definedName>
    <definedName name="k" localSheetId="1" hidden="1">{#N/A,#N/A,FALSE,"P&amp;L Acc";#N/A,#N/A,FALSE,"I-B Rep";#N/A,#N/A,FALSE,"BS";#N/A,#N/A,FALSE,"C'flw St";#N/A,#N/A,FALSE,"FA Rep";#N/A,#N/A,FALSE,"H-C Cons";#N/A,#N/A,FALSE,"P&amp;L Var"}</definedName>
    <definedName name="k" hidden="1">{#N/A,#N/A,FALSE,"P&amp;L Acc";#N/A,#N/A,FALSE,"I-B Rep";#N/A,#N/A,FALSE,"BS";#N/A,#N/A,FALSE,"C'flw St";#N/A,#N/A,FALSE,"FA Rep";#N/A,#N/A,FALSE,"H-C Cons";#N/A,#N/A,FALSE,"P&amp;L Var"}</definedName>
    <definedName name="Licensing_Criteria">'[1]0910'!$A$1:$C$280</definedName>
    <definedName name="ma">'[1]0910'!$B$79:$C$124</definedName>
    <definedName name="map">'[1]0910'!$A$1:$E$890</definedName>
    <definedName name="month">'[2]01 Revenue'!$C$4</definedName>
    <definedName name="month_num">'[3]Upstream cost calculations'!$D$3</definedName>
    <definedName name="name">[4]dsaPrices!$B4</definedName>
    <definedName name="NationalServices" localSheetId="1">#REF!</definedName>
    <definedName name="NationalServices">#REF!</definedName>
    <definedName name="Options">'[5]Control Pad C'!$A$1:$A$11</definedName>
    <definedName name="PeriodActual">'[1]0910'!$A$1:$U$64</definedName>
    <definedName name="PeriodBudget">'[1]0708'!$A$1:$U$64</definedName>
    <definedName name="poc">'[1]0910'!$A$1:$O$65536</definedName>
    <definedName name="PreviousTariff">[8]Cockpit!$C$3</definedName>
    <definedName name="_xlnm.Print_Area" localSheetId="0">'RMW Premium Prices'!$B$1:$B$41</definedName>
    <definedName name="_xlnm.Print_Titles" localSheetId="0">'RMW Premium Prices'!$1:$1</definedName>
    <definedName name="sap">'[1]0910'!$A$1:$I$595</definedName>
    <definedName name="SAPBEXhrIndnt" hidden="1">1</definedName>
    <definedName name="SAPBEXrevision" hidden="1">15</definedName>
    <definedName name="SAPBEXsysID" hidden="1">"FWP"</definedName>
    <definedName name="SAPBEXwbID" hidden="1">"3TB76ER8TKG8BWNHOBSCMF4I9"</definedName>
    <definedName name="SAPPD12">'[2]01 Revenue'!$A$1:$F$314</definedName>
    <definedName name="sapr3">'[1]0910'!$A$1:$L$1334</definedName>
    <definedName name="scen">[7]Sensitivities!$B$1</definedName>
    <definedName name="Schemes">'[9]Product Matrix to Schemes'!$E$3:$N$3</definedName>
    <definedName name="TariffYear">[8]Cockpit!$C$2</definedName>
    <definedName name="Var">'[3]Upstream cost calculations'!$A$8:$L$74</definedName>
    <definedName name="wrn.BU._.Report." localSheetId="2" hidden="1">{#N/A,#N/A,FALSE,"P&amp;L Acc";#N/A,#N/A,FALSE,"P&amp;L Var";#N/A,#N/A,FALSE,"I-B Rep";#N/A,#N/A,FALSE,"BS";#N/A,#N/A,FALSE,"C'flw St";#N/A,#N/A,FALSE,"FA Rep";#N/A,#N/A,FALSE,"H-C Cons"}</definedName>
    <definedName name="wrn.BU._.Report." localSheetId="1" hidden="1">{#N/A,#N/A,FALSE,"P&amp;L Acc";#N/A,#N/A,FALSE,"P&amp;L Var";#N/A,#N/A,FALSE,"I-B Rep";#N/A,#N/A,FALSE,"BS";#N/A,#N/A,FALSE,"C'flw St";#N/A,#N/A,FALSE,"FA Rep";#N/A,#N/A,FALSE,"H-C Cons"}</definedName>
    <definedName name="wrn.BU._.Report." hidden="1">{#N/A,#N/A,FALSE,"P&amp;L Acc";#N/A,#N/A,FALSE,"P&amp;L Var";#N/A,#N/A,FALSE,"I-B Rep";#N/A,#N/A,FALSE,"BS";#N/A,#N/A,FALSE,"C'flw St";#N/A,#N/A,FALSE,"FA Rep";#N/A,#N/A,FALSE,"H-C Cons"}</definedName>
    <definedName name="wrn.BU._.Reports." localSheetId="2" hidden="1">{#N/A,#N/A,FALSE,"P&amp;L Acc";#N/A,#N/A,FALSE,"P&amp;L Var";#N/A,#N/A,FALSE,"I-B Rep";#N/A,#N/A,FALSE,"BS";#N/A,#N/A,FALSE,"C'flw St";#N/A,#N/A,FALSE,"FA Rep";#N/A,#N/A,FALSE,"H-C Cons"}</definedName>
    <definedName name="wrn.BU._.Reports." localSheetId="1" hidden="1">{#N/A,#N/A,FALSE,"P&amp;L Acc";#N/A,#N/A,FALSE,"P&amp;L Var";#N/A,#N/A,FALSE,"I-B Rep";#N/A,#N/A,FALSE,"BS";#N/A,#N/A,FALSE,"C'flw St";#N/A,#N/A,FALSE,"FA Rep";#N/A,#N/A,FALSE,"H-C Cons"}</definedName>
    <definedName name="wrn.BU._.Reports." hidden="1">{#N/A,#N/A,FALSE,"P&amp;L Acc";#N/A,#N/A,FALSE,"P&amp;L Var";#N/A,#N/A,FALSE,"I-B Rep";#N/A,#N/A,FALSE,"BS";#N/A,#N/A,FALSE,"C'flw St";#N/A,#N/A,FALSE,"FA Rep";#N/A,#N/A,FALSE,"H-C Cons"}</definedName>
    <definedName name="WT_Sc_sbp">[10]Control_a!$BV$6:$BX$36</definedName>
    <definedName name="Year" localSheetId="1">'[11]1.1 Formula Sheet'!$F$2</definedName>
    <definedName name="year">'[2]01 Revenue'!$D$4</definedName>
    <definedName name="YTD">'[1]0910'!$A$8:$L$118</definedName>
    <definedName name="YTDActual">'[5]Control Pad C'!$A$1:$U$64</definedName>
    <definedName name="YTDBudget">'[1]0910'!$A$1:$U$64</definedName>
    <definedName name="ZonalServices" localSheetId="1">#REF!</definedName>
    <definedName name="ZonalServic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3" l="1"/>
  <c r="D13" i="3"/>
  <c r="D16" i="3"/>
  <c r="J9" i="3"/>
  <c r="D17" i="3" l="1"/>
  <c r="C16" i="3"/>
  <c r="C17" i="3"/>
</calcChain>
</file>

<file path=xl/sharedStrings.xml><?xml version="1.0" encoding="utf-8"?>
<sst xmlns="http://schemas.openxmlformats.org/spreadsheetml/2006/main" count="336" uniqueCount="134">
  <si>
    <t>Formulae shown are the rate pence per item for items presented in trays.</t>
  </si>
  <si>
    <t>Pricing Formula: P = ((Average Weight - a) * b) + c</t>
  </si>
  <si>
    <t>Urban</t>
  </si>
  <si>
    <t>Suburban</t>
  </si>
  <si>
    <t>Rural</t>
  </si>
  <si>
    <t>London</t>
  </si>
  <si>
    <t>Product</t>
  </si>
  <si>
    <t>Weight</t>
  </si>
  <si>
    <t>Price</t>
  </si>
  <si>
    <t>a</t>
  </si>
  <si>
    <t>b</t>
  </si>
  <si>
    <t>c</t>
  </si>
  <si>
    <t>Business</t>
  </si>
  <si>
    <t>Access Business Mail Mailmark™ Letter</t>
  </si>
  <si>
    <t>0-100g</t>
  </si>
  <si>
    <t>Access Business Mail 70 Letter</t>
  </si>
  <si>
    <t>Access Business Mail 70 OCR Letter</t>
  </si>
  <si>
    <t>Access Business Mail 70 Mailmark™ Large Letter</t>
  </si>
  <si>
    <t>101-250g</t>
  </si>
  <si>
    <t>251-750g</t>
  </si>
  <si>
    <t>Access Business Mail 70 Large Letter</t>
  </si>
  <si>
    <t>Access Business Mail 70 OCR Large Letter</t>
  </si>
  <si>
    <t>General Large Letters</t>
  </si>
  <si>
    <t>Access General 70 Manual Mailmark™ Large Letter</t>
  </si>
  <si>
    <t>251-500g</t>
  </si>
  <si>
    <t>501-750g</t>
  </si>
  <si>
    <t>Access General 70 Large Letter</t>
  </si>
  <si>
    <t>Access General 70 Mailmark™ Large Letter</t>
  </si>
  <si>
    <t>Access General 70 OCR Large Letter</t>
  </si>
  <si>
    <t>Parcels</t>
  </si>
  <si>
    <t>Access 70 Manual Mailmark™ Parcels</t>
  </si>
  <si>
    <t>0-1000g</t>
  </si>
  <si>
    <t>1001-1250g</t>
  </si>
  <si>
    <t>1251-1500g</t>
  </si>
  <si>
    <t>1501-1750g</t>
  </si>
  <si>
    <t>1751-2000g</t>
  </si>
  <si>
    <t>Where Access charges are related directly to sorted Business Mail prices, these charges will continue to be calculated on the same basis as specified in the relevant section of the User Guide</t>
  </si>
  <si>
    <t>Link to Pricing Calculator</t>
  </si>
  <si>
    <t>This link is to the DocketHub website. The pricing calculator is in the right hand menu.</t>
  </si>
  <si>
    <t xml:space="preserve"> © Royal Mail Group 2023. All rights reserved.</t>
  </si>
  <si>
    <t>Format</t>
  </si>
  <si>
    <t>Charge Per Item</t>
  </si>
  <si>
    <t>Access Refund Rate</t>
  </si>
  <si>
    <t>Letter</t>
  </si>
  <si>
    <t>Large Letter</t>
  </si>
  <si>
    <t>Parcels*</t>
  </si>
  <si>
    <t>Missort Item Return Rate*</t>
  </si>
  <si>
    <t>Letter &amp; Large Letter</t>
  </si>
  <si>
    <t>Ineligible Item Return Rate*</t>
  </si>
  <si>
    <t xml:space="preserve">Missorts processing rate </t>
  </si>
  <si>
    <t>Mail Centre Collection Fee*</t>
  </si>
  <si>
    <t>Under Volume Container item charge</t>
  </si>
  <si>
    <t>York Annual Maintenance*</t>
  </si>
  <si>
    <t>ALPS Annual Maintenance*</t>
  </si>
  <si>
    <t>Yorks Annual Lease (per york)*</t>
  </si>
  <si>
    <t>York Hire (per york, per day)*</t>
  </si>
  <si>
    <t>N.B. The minimum york hire quantity is 100 yorks per day.</t>
  </si>
  <si>
    <t>ALPS Annual lease (per ALPS)*</t>
  </si>
  <si>
    <t>ALPS Annual Maintenance (ALPS Leasing)*</t>
  </si>
  <si>
    <t>Incorrect Container Charge (per ucid)*</t>
  </si>
  <si>
    <t>Decanting Tray Service:*</t>
  </si>
  <si>
    <t>Cost per Tray:</t>
  </si>
  <si>
    <t>Forecast Surcharges (per mail centre): *</t>
  </si>
  <si>
    <t xml:space="preserve">Vehicle No Shows </t>
  </si>
  <si>
    <t>Over/under-forecasting</t>
  </si>
  <si>
    <t xml:space="preserve">Postal Common Operational Procedures Agreement (PCOPA) Extraction: Item Charge </t>
  </si>
  <si>
    <t xml:space="preserve">These prices are now published on the 'Pricing' page on our website www.royalmailwholesale.com </t>
  </si>
  <si>
    <t xml:space="preserve">PCOPA Extraction: Mail Centre Collection Fee </t>
  </si>
  <si>
    <t xml:space="preserve">(The postage charge that is applied for customers electing to have the items posted back is 2nd class. The 1st class prevailing rates will apply if a customer elects to collect from a MC and fails to do so after 2 days) </t>
  </si>
  <si>
    <r>
      <t>Mailmark</t>
    </r>
    <r>
      <rPr>
        <b/>
        <sz val="20"/>
        <color indexed="10"/>
        <rFont val="Calibri"/>
        <family val="2"/>
      </rPr>
      <t>®</t>
    </r>
    <r>
      <rPr>
        <b/>
        <sz val="20"/>
        <color indexed="10"/>
        <rFont val="Arial"/>
        <family val="2"/>
      </rPr>
      <t xml:space="preserve"> Adjustments</t>
    </r>
  </si>
  <si>
    <t>Metric name</t>
  </si>
  <si>
    <t>Postcode accuracy</t>
  </si>
  <si>
    <t>Delivery Point Suffix accuracy</t>
  </si>
  <si>
    <t>Barcode not seen</t>
  </si>
  <si>
    <r>
      <t>Missort</t>
    </r>
    <r>
      <rPr>
        <sz val="6"/>
        <color indexed="8"/>
        <rFont val="Arial"/>
        <family val="2"/>
      </rPr>
      <t xml:space="preserve"> 1</t>
    </r>
  </si>
  <si>
    <t>Missing or incorrect eManifest id *</t>
  </si>
  <si>
    <t>Un- manifested, Duplicates, Wrong SCID etc *</t>
  </si>
  <si>
    <t>Unmanifested per item charge</t>
  </si>
  <si>
    <r>
      <t xml:space="preserve">1 </t>
    </r>
    <r>
      <rPr>
        <sz val="10"/>
        <color indexed="8"/>
        <rFont val="Arial"/>
        <family val="2"/>
      </rPr>
      <t>Please note that under the Mailmark option Royal Mail will not offer customers the option of returning missorted items and this charge is in addition to postage.</t>
    </r>
  </si>
  <si>
    <t>*The charge is shown NET, this product attracts VAT at the standard rate.</t>
  </si>
  <si>
    <t>Worked Example</t>
  </si>
  <si>
    <t>Pricing Formula         Price = ((Average Weight - 100g) * b) + c</t>
  </si>
  <si>
    <t>Calculating the price for large letters weighing more than 250g</t>
  </si>
  <si>
    <t>Mini calculator for large letters weighing more than 250g</t>
  </si>
  <si>
    <t>Step 1:</t>
  </si>
  <si>
    <t xml:space="preserve">Find the gram price increment (b) and the base price (c) for the product         </t>
  </si>
  <si>
    <t>Step 2:</t>
  </si>
  <si>
    <t xml:space="preserve">Calculate the incremental weight based on the average weight of the items less 100g </t>
  </si>
  <si>
    <t>Input parameters:</t>
  </si>
  <si>
    <t xml:space="preserve">Step 3:
</t>
  </si>
  <si>
    <t xml:space="preserve">Calculate the incremental price based on the incremental weight multiplied by the gram price increment (b)   </t>
  </si>
  <si>
    <t>Input weight:</t>
  </si>
  <si>
    <t xml:space="preserve"> (value must be between 251 &amp; 750g)</t>
  </si>
  <si>
    <t xml:space="preserve">Step 4:
</t>
  </si>
  <si>
    <t>Add the incremental price to the base price (c). The result is rounded to the nearest 1/1000th of a penny.</t>
  </si>
  <si>
    <t>Bag Price:</t>
  </si>
  <si>
    <t>Worked example</t>
  </si>
  <si>
    <t>Gram price increment for a Business Mail 70 Mailmark™ Large Letter =</t>
  </si>
  <si>
    <t>Base price for a National Business Mail 70 Mailmark™ Large Letter =</t>
  </si>
  <si>
    <t>Incremental weight = (325g - 100g)</t>
  </si>
  <si>
    <t>225g</t>
  </si>
  <si>
    <t>Step 3:</t>
  </si>
  <si>
    <t>Step 4:</t>
  </si>
  <si>
    <t>This link is to the DocketHub website. The pricing calculator is in the left hand menu.</t>
  </si>
  <si>
    <t>A Premium Urban Business Mail 70 Mailmark™ Large Letter weighing 325g</t>
  </si>
  <si>
    <t>Royal Mail Wholesale Premium Prices from 3rd April 2023</t>
  </si>
  <si>
    <t>Premium - Other Access Charges - Prices from 3rd April 2023</t>
  </si>
  <si>
    <t>29.58 pence</t>
  </si>
  <si>
    <t>49.64 pence</t>
  </si>
  <si>
    <t>22.07 pence</t>
  </si>
  <si>
    <t>49.53 pence</t>
  </si>
  <si>
    <t>96.46 pence</t>
  </si>
  <si>
    <t>Wholesale Average Container Fill: 164.8</t>
  </si>
  <si>
    <t>0.76 pence</t>
  </si>
  <si>
    <t>Wholesale Average Container Fill: 25.7</t>
  </si>
  <si>
    <t>2.15 pence</t>
  </si>
  <si>
    <t>Wholesale Average Container Fill: 7.1</t>
  </si>
  <si>
    <t>0.00 pence</t>
  </si>
  <si>
    <t>9.70 pence</t>
  </si>
  <si>
    <t>19.06 pence</t>
  </si>
  <si>
    <t>1.04 pence</t>
  </si>
  <si>
    <t>2.46 pence</t>
  </si>
  <si>
    <t>4.37 pence</t>
  </si>
  <si>
    <t>12.95 pence</t>
  </si>
  <si>
    <t>37.75 pence</t>
  </si>
  <si>
    <t>0.55 pence</t>
  </si>
  <si>
    <t>0.87 pence</t>
  </si>
  <si>
    <t>270 pence</t>
  </si>
  <si>
    <t>56.73 pence</t>
  </si>
  <si>
    <t>£3.85</t>
  </si>
  <si>
    <t>32.94 pence</t>
  </si>
  <si>
    <t>49.04 pence</t>
  </si>
  <si>
    <t>116 pence</t>
  </si>
  <si>
    <t>3.08 pence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</si>
</sst>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Red]\-&quot;£&quot;#,##0.00"/>
    <numFmt numFmtId="164" formatCode="0.0000"/>
    <numFmt numFmtId="165" formatCode="_-* #,##0.000_-;\-* #,##0.000_-;_-* &quot;-&quot;??_-;_-@_-"/>
    <numFmt numFmtId="166" formatCode="_(* #,##0.00_);_(* \(#,##0.00\);_(* &quot;-&quot;??_);_(@_)"/>
    <numFmt numFmtId="167" formatCode="#,##0_ ;\-#,##0\ "/>
    <numFmt numFmtId="168" formatCode="0.000\p"/>
    <numFmt numFmtId="169" formatCode="0.0000\p"/>
    <numFmt numFmtId="170" formatCode="0&quot;g&quot;"/>
  </numFmts>
  <fonts count="25" x14ac:knownFonts="1">
    <font>
      <sz val="10"/>
      <name val="Arial"/>
      <family val="2"/>
    </font>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4"/>
      <name val="Arial"/>
      <family val="2"/>
    </font>
    <font>
      <sz val="10"/>
      <name val="Arial"/>
      <family val="2"/>
    </font>
    <font>
      <b/>
      <sz val="10"/>
      <name val="Arial"/>
      <family val="2"/>
    </font>
    <font>
      <b/>
      <sz val="11"/>
      <color indexed="55"/>
      <name val="Calibri"/>
      <family val="2"/>
    </font>
    <font>
      <sz val="11"/>
      <color indexed="55"/>
      <name val="Calibri"/>
      <family val="2"/>
    </font>
    <font>
      <sz val="11"/>
      <color indexed="8"/>
      <name val="Calibri"/>
      <family val="2"/>
    </font>
    <font>
      <sz val="11"/>
      <name val="Calibri"/>
      <family val="2"/>
    </font>
    <font>
      <b/>
      <sz val="12"/>
      <name val="Arial"/>
      <family val="2"/>
    </font>
    <font>
      <sz val="10"/>
      <color indexed="8"/>
      <name val="Arial"/>
      <family val="2"/>
    </font>
    <font>
      <i/>
      <sz val="10"/>
      <color indexed="8"/>
      <name val="Arial"/>
      <family val="2"/>
    </font>
    <font>
      <sz val="10"/>
      <color rgb="FFFF0000"/>
      <name val="Arial"/>
      <family val="2"/>
    </font>
    <font>
      <sz val="9"/>
      <name val="Arial"/>
      <family val="2"/>
    </font>
    <font>
      <sz val="11"/>
      <color theme="1"/>
      <name val="Arial Narrow"/>
      <family val="2"/>
    </font>
    <font>
      <sz val="11"/>
      <name val="Calibri"/>
      <family val="2"/>
      <scheme val="minor"/>
    </font>
    <font>
      <b/>
      <sz val="20"/>
      <color rgb="FFFF0000"/>
      <name val="Arial"/>
      <family val="2"/>
    </font>
    <font>
      <b/>
      <sz val="20"/>
      <color indexed="10"/>
      <name val="Calibri"/>
      <family val="2"/>
    </font>
    <font>
      <b/>
      <sz val="20"/>
      <color indexed="10"/>
      <name val="Arial"/>
      <family val="2"/>
    </font>
    <font>
      <sz val="6"/>
      <color indexed="8"/>
      <name val="Arial"/>
      <family val="2"/>
    </font>
    <font>
      <sz val="6"/>
      <color theme="1"/>
      <name val="Arial"/>
      <family val="2"/>
    </font>
    <font>
      <b/>
      <sz val="12"/>
      <color rgb="FFC00000"/>
      <name val="Calibri"/>
      <family val="2"/>
      <scheme val="minor"/>
    </font>
  </fonts>
  <fills count="13">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indexed="27"/>
        <bgColor indexed="64"/>
      </patternFill>
    </fill>
    <fill>
      <patternFill patternType="solid">
        <fgColor rgb="FFDDDDDD"/>
        <bgColor indexed="64"/>
      </patternFill>
    </fill>
    <fill>
      <patternFill patternType="solid">
        <fgColor theme="0" tint="-0.14999847407452621"/>
        <bgColor indexed="64"/>
      </patternFill>
    </fill>
    <fill>
      <patternFill patternType="solid">
        <fgColor rgb="FFC0C0C0"/>
        <bgColor indexed="64"/>
      </patternFill>
    </fill>
    <fill>
      <patternFill patternType="solid">
        <fgColor indexed="9"/>
        <bgColor indexed="64"/>
      </patternFill>
    </fill>
    <fill>
      <patternFill patternType="solid">
        <fgColor theme="8" tint="0.79998168889431442"/>
        <bgColor indexed="64"/>
      </patternFill>
    </fill>
    <fill>
      <patternFill patternType="solid">
        <fgColor rgb="FFEAEAEA"/>
        <bgColor indexed="64"/>
      </patternFill>
    </fill>
  </fills>
  <borders count="25">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thin">
        <color auto="1"/>
      </left>
      <right/>
      <top style="thin">
        <color auto="1"/>
      </top>
      <bottom/>
      <diagonal/>
    </border>
    <border>
      <left style="thin">
        <color auto="1"/>
      </left>
      <right/>
      <top/>
      <bottom/>
      <diagonal/>
    </border>
    <border>
      <left style="hair">
        <color indexed="64"/>
      </left>
      <right style="hair">
        <color indexed="64"/>
      </right>
      <top/>
      <bottom/>
      <diagonal/>
    </border>
    <border>
      <left/>
      <right style="thin">
        <color indexed="64"/>
      </right>
      <top/>
      <bottom/>
      <diagonal/>
    </border>
    <border>
      <left style="thin">
        <color auto="1"/>
      </left>
      <right style="thin">
        <color auto="1"/>
      </right>
      <top/>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hair">
        <color indexed="64"/>
      </left>
      <right/>
      <top/>
      <bottom/>
      <diagonal/>
    </border>
    <border>
      <left/>
      <right/>
      <top/>
      <bottom style="dotted">
        <color indexed="64"/>
      </bottom>
      <diagonal/>
    </border>
    <border>
      <left/>
      <right/>
      <top style="dotted">
        <color indexed="64"/>
      </top>
      <bottom style="dotted">
        <color indexed="64"/>
      </bottom>
      <diagonal/>
    </border>
  </borders>
  <cellStyleXfs count="11">
    <xf numFmtId="0" fontId="0" fillId="0" borderId="0"/>
    <xf numFmtId="9" fontId="6" fillId="0" borderId="0" applyFont="0" applyFill="0" applyBorder="0" applyAlignment="0" applyProtection="0"/>
    <xf numFmtId="0" fontId="4" fillId="0" borderId="0" applyNumberFormat="0" applyFill="0" applyBorder="0" applyAlignment="0" applyProtection="0"/>
    <xf numFmtId="0" fontId="2" fillId="0" borderId="0"/>
    <xf numFmtId="0" fontId="1" fillId="0" borderId="0"/>
    <xf numFmtId="166" fontId="10" fillId="0" borderId="0" applyFont="0" applyFill="0" applyBorder="0" applyAlignment="0" applyProtection="0"/>
    <xf numFmtId="9" fontId="10" fillId="0" borderId="0" applyFont="0" applyFill="0" applyBorder="0" applyAlignment="0" applyProtection="0"/>
    <xf numFmtId="0" fontId="1" fillId="0" borderId="0"/>
    <xf numFmtId="0" fontId="4" fillId="0" borderId="0" applyNumberFormat="0" applyFill="0" applyBorder="0" applyAlignment="0" applyProtection="0"/>
    <xf numFmtId="0" fontId="6" fillId="0" borderId="0"/>
    <xf numFmtId="0" fontId="17" fillId="0" borderId="0"/>
  </cellStyleXfs>
  <cellXfs count="182">
    <xf numFmtId="0" fontId="0" fillId="0" borderId="0" xfId="0"/>
    <xf numFmtId="0" fontId="5" fillId="2" borderId="0" xfId="3" applyFont="1" applyFill="1"/>
    <xf numFmtId="164" fontId="5" fillId="2" borderId="0" xfId="3" applyNumberFormat="1" applyFont="1" applyFill="1"/>
    <xf numFmtId="0" fontId="2" fillId="2" borderId="0" xfId="3" applyFill="1"/>
    <xf numFmtId="0" fontId="2" fillId="0" borderId="0" xfId="3"/>
    <xf numFmtId="164" fontId="2" fillId="0" borderId="0" xfId="3" applyNumberFormat="1"/>
    <xf numFmtId="0" fontId="1" fillId="0" borderId="0" xfId="3" applyFont="1"/>
    <xf numFmtId="0" fontId="2" fillId="0" borderId="0" xfId="3" applyAlignment="1">
      <alignment vertical="center"/>
    </xf>
    <xf numFmtId="0" fontId="7" fillId="0" borderId="0" xfId="3" applyFont="1" applyAlignment="1">
      <alignment vertical="center"/>
    </xf>
    <xf numFmtId="165" fontId="2" fillId="0" borderId="0" xfId="3" applyNumberFormat="1" applyAlignment="1">
      <alignment vertical="center"/>
    </xf>
    <xf numFmtId="164" fontId="2" fillId="0" borderId="0" xfId="3" applyNumberFormat="1" applyAlignment="1">
      <alignment vertical="center"/>
    </xf>
    <xf numFmtId="9" fontId="1" fillId="0" borderId="0" xfId="1" applyFont="1" applyAlignment="1">
      <alignment vertical="center"/>
    </xf>
    <xf numFmtId="0" fontId="3" fillId="0" borderId="0" xfId="3" applyFont="1"/>
    <xf numFmtId="0" fontId="3" fillId="0" borderId="6" xfId="3" applyFont="1" applyBorder="1" applyAlignment="1">
      <alignment horizontal="left" vertical="center" wrapText="1"/>
    </xf>
    <xf numFmtId="0" fontId="3" fillId="0" borderId="3" xfId="3" applyFont="1" applyBorder="1" applyAlignment="1">
      <alignment horizontal="center" vertical="center" wrapText="1"/>
    </xf>
    <xf numFmtId="17" fontId="8" fillId="0" borderId="3" xfId="3" applyNumberFormat="1" applyFont="1" applyBorder="1" applyAlignment="1">
      <alignment horizontal="center" vertical="center" wrapText="1"/>
    </xf>
    <xf numFmtId="164" fontId="8" fillId="0" borderId="7" xfId="3" applyNumberFormat="1" applyFont="1" applyBorder="1" applyAlignment="1">
      <alignment horizontal="center" vertical="center" wrapText="1"/>
    </xf>
    <xf numFmtId="164" fontId="8" fillId="0" borderId="5" xfId="3" applyNumberFormat="1" applyFont="1" applyBorder="1" applyAlignment="1">
      <alignment horizontal="center" vertical="center" wrapText="1"/>
    </xf>
    <xf numFmtId="0" fontId="7" fillId="0" borderId="0" xfId="0" applyFont="1"/>
    <xf numFmtId="0" fontId="2" fillId="0" borderId="8" xfId="3" applyBorder="1" applyAlignment="1">
      <alignment horizontal="left" vertical="center" wrapText="1"/>
    </xf>
    <xf numFmtId="0" fontId="2" fillId="0" borderId="8" xfId="3" applyBorder="1" applyAlignment="1">
      <alignment horizontal="center" vertical="center" wrapText="1"/>
    </xf>
    <xf numFmtId="17" fontId="9" fillId="0" borderId="8" xfId="3" applyNumberFormat="1" applyFont="1" applyBorder="1" applyAlignment="1">
      <alignment horizontal="center" vertical="center" wrapText="1"/>
    </xf>
    <xf numFmtId="164" fontId="9" fillId="0" borderId="8" xfId="3" applyNumberFormat="1" applyFont="1" applyBorder="1" applyAlignment="1">
      <alignment horizontal="center" vertical="center" wrapText="1"/>
    </xf>
    <xf numFmtId="0" fontId="2" fillId="0" borderId="9" xfId="3" applyBorder="1"/>
    <xf numFmtId="165" fontId="10" fillId="0" borderId="3" xfId="5" applyNumberFormat="1" applyBorder="1" applyAlignment="1"/>
    <xf numFmtId="167" fontId="10" fillId="7" borderId="10" xfId="5" applyNumberFormat="1" applyFill="1" applyBorder="1" applyAlignment="1"/>
    <xf numFmtId="164" fontId="10" fillId="7" borderId="11" xfId="5" applyNumberFormat="1" applyFill="1" applyBorder="1" applyAlignment="1"/>
    <xf numFmtId="164" fontId="10" fillId="7" borderId="2" xfId="6" applyNumberFormat="1" applyFill="1" applyBorder="1" applyAlignment="1"/>
    <xf numFmtId="0" fontId="2" fillId="0" borderId="6" xfId="3" applyBorder="1"/>
    <xf numFmtId="165" fontId="10" fillId="0" borderId="12" xfId="5" applyNumberFormat="1" applyBorder="1" applyAlignment="1"/>
    <xf numFmtId="167" fontId="10" fillId="0" borderId="13" xfId="5" applyNumberFormat="1" applyBorder="1" applyAlignment="1"/>
    <xf numFmtId="164" fontId="10" fillId="0" borderId="14" xfId="5" applyNumberFormat="1" applyBorder="1" applyAlignment="1"/>
    <xf numFmtId="164" fontId="10" fillId="0" borderId="15" xfId="6" applyNumberFormat="1" applyBorder="1" applyAlignment="1"/>
    <xf numFmtId="0" fontId="2" fillId="0" borderId="16" xfId="3" applyBorder="1"/>
    <xf numFmtId="165" fontId="10" fillId="0" borderId="13" xfId="5" applyNumberFormat="1" applyBorder="1" applyAlignment="1"/>
    <xf numFmtId="0" fontId="2" fillId="0" borderId="17" xfId="3" applyBorder="1"/>
    <xf numFmtId="165" fontId="10" fillId="0" borderId="10" xfId="5" applyNumberFormat="1" applyBorder="1" applyAlignment="1"/>
    <xf numFmtId="167" fontId="10" fillId="0" borderId="10" xfId="5" applyNumberFormat="1" applyBorder="1" applyAlignment="1"/>
    <xf numFmtId="164" fontId="10" fillId="0" borderId="18" xfId="5" applyNumberFormat="1" applyBorder="1" applyAlignment="1"/>
    <xf numFmtId="164" fontId="10" fillId="0" borderId="19" xfId="5" applyNumberFormat="1" applyBorder="1" applyAlignment="1"/>
    <xf numFmtId="165" fontId="2" fillId="0" borderId="0" xfId="3" applyNumberFormat="1"/>
    <xf numFmtId="0" fontId="2" fillId="0" borderId="4" xfId="3" applyBorder="1"/>
    <xf numFmtId="165" fontId="10" fillId="0" borderId="0" xfId="5" applyNumberFormat="1" applyBorder="1" applyAlignment="1"/>
    <xf numFmtId="167" fontId="10" fillId="0" borderId="0" xfId="5" applyNumberFormat="1" applyBorder="1" applyAlignment="1"/>
    <xf numFmtId="164" fontId="10" fillId="0" borderId="0" xfId="5" applyNumberFormat="1" applyBorder="1" applyAlignment="1"/>
    <xf numFmtId="0" fontId="1" fillId="0" borderId="6" xfId="7" applyBorder="1"/>
    <xf numFmtId="167" fontId="10" fillId="8" borderId="12" xfId="5" applyNumberFormat="1" applyFill="1" applyBorder="1" applyAlignment="1"/>
    <xf numFmtId="164" fontId="10" fillId="8" borderId="20" xfId="5" applyNumberFormat="1" applyFill="1" applyBorder="1" applyAlignment="1"/>
    <xf numFmtId="164" fontId="10" fillId="8" borderId="21" xfId="6" applyNumberFormat="1" applyFill="1" applyBorder="1" applyAlignment="1"/>
    <xf numFmtId="0" fontId="1" fillId="0" borderId="16" xfId="7" applyBorder="1"/>
    <xf numFmtId="167" fontId="10" fillId="8" borderId="13" xfId="5" applyNumberFormat="1" applyFill="1" applyBorder="1" applyAlignment="1"/>
    <xf numFmtId="164" fontId="10" fillId="8" borderId="14" xfId="5" applyNumberFormat="1" applyFill="1" applyBorder="1" applyAlignment="1"/>
    <xf numFmtId="164" fontId="10" fillId="8" borderId="15" xfId="6" applyNumberFormat="1" applyFill="1" applyBorder="1" applyAlignment="1"/>
    <xf numFmtId="0" fontId="1" fillId="0" borderId="17" xfId="7" applyBorder="1"/>
    <xf numFmtId="167" fontId="10" fillId="8" borderId="10" xfId="5" applyNumberFormat="1" applyFill="1" applyBorder="1" applyAlignment="1"/>
    <xf numFmtId="164" fontId="10" fillId="8" borderId="18" xfId="5" applyNumberFormat="1" applyFill="1" applyBorder="1" applyAlignment="1"/>
    <xf numFmtId="164" fontId="10" fillId="8" borderId="19" xfId="5" applyNumberFormat="1" applyFill="1" applyBorder="1" applyAlignment="1"/>
    <xf numFmtId="0" fontId="11" fillId="0" borderId="6" xfId="7" applyFont="1" applyBorder="1"/>
    <xf numFmtId="0" fontId="11" fillId="0" borderId="16" xfId="7" applyFont="1" applyBorder="1"/>
    <xf numFmtId="0" fontId="11" fillId="0" borderId="17" xfId="7" applyFont="1" applyBorder="1"/>
    <xf numFmtId="0" fontId="4" fillId="0" borderId="0" xfId="8"/>
    <xf numFmtId="0" fontId="5" fillId="9" borderId="0" xfId="7" applyFont="1" applyFill="1"/>
    <xf numFmtId="0" fontId="1" fillId="9" borderId="0" xfId="7" applyFill="1"/>
    <xf numFmtId="0" fontId="6" fillId="0" borderId="0" xfId="9"/>
    <xf numFmtId="0" fontId="6" fillId="0" borderId="0" xfId="9" applyAlignment="1">
      <alignment horizontal="center"/>
    </xf>
    <xf numFmtId="0" fontId="1" fillId="0" borderId="0" xfId="7"/>
    <xf numFmtId="0" fontId="12" fillId="0" borderId="3" xfId="9" applyFont="1" applyBorder="1" applyAlignment="1">
      <alignment wrapText="1"/>
    </xf>
    <xf numFmtId="0" fontId="12" fillId="0" borderId="7" xfId="9" applyFont="1" applyBorder="1" applyAlignment="1">
      <alignment horizontal="center" wrapText="1"/>
    </xf>
    <xf numFmtId="0" fontId="12" fillId="0" borderId="5" xfId="9" applyFont="1" applyBorder="1" applyAlignment="1">
      <alignment horizontal="center" vertical="center" wrapText="1"/>
    </xf>
    <xf numFmtId="0" fontId="13" fillId="0" borderId="12" xfId="9" applyFont="1" applyBorder="1"/>
    <xf numFmtId="0" fontId="6" fillId="0" borderId="20" xfId="9" applyBorder="1" applyAlignment="1">
      <alignment horizontal="center"/>
    </xf>
    <xf numFmtId="4" fontId="6" fillId="0" borderId="21" xfId="9" applyNumberFormat="1" applyBorder="1" applyAlignment="1">
      <alignment horizontal="center"/>
    </xf>
    <xf numFmtId="0" fontId="6" fillId="0" borderId="13" xfId="9" applyBorder="1"/>
    <xf numFmtId="0" fontId="6" fillId="0" borderId="14" xfId="9" applyBorder="1" applyAlignment="1">
      <alignment horizontal="center"/>
    </xf>
    <xf numFmtId="4" fontId="6" fillId="0" borderId="15" xfId="9" applyNumberFormat="1" applyBorder="1" applyAlignment="1">
      <alignment horizontal="center"/>
    </xf>
    <xf numFmtId="0" fontId="6" fillId="0" borderId="21" xfId="9" applyBorder="1" applyAlignment="1">
      <alignment horizontal="center"/>
    </xf>
    <xf numFmtId="0" fontId="13" fillId="0" borderId="10" xfId="9" applyFont="1" applyBorder="1"/>
    <xf numFmtId="0" fontId="6" fillId="0" borderId="11" xfId="9" applyBorder="1" applyAlignment="1">
      <alignment horizontal="center"/>
    </xf>
    <xf numFmtId="0" fontId="6" fillId="0" borderId="2" xfId="9" applyBorder="1" applyAlignment="1">
      <alignment horizontal="center"/>
    </xf>
    <xf numFmtId="0" fontId="6" fillId="0" borderId="12" xfId="9" applyBorder="1"/>
    <xf numFmtId="0" fontId="6" fillId="0" borderId="10" xfId="9" applyBorder="1"/>
    <xf numFmtId="0" fontId="13" fillId="10" borderId="12" xfId="9" applyFont="1" applyFill="1" applyBorder="1"/>
    <xf numFmtId="0" fontId="6" fillId="10" borderId="20" xfId="9" applyFill="1" applyBorder="1" applyAlignment="1">
      <alignment horizontal="center"/>
    </xf>
    <xf numFmtId="0" fontId="6" fillId="10" borderId="21" xfId="9" applyFill="1" applyBorder="1" applyAlignment="1">
      <alignment horizontal="center"/>
    </xf>
    <xf numFmtId="0" fontId="13" fillId="10" borderId="13" xfId="9" applyFont="1" applyFill="1" applyBorder="1"/>
    <xf numFmtId="0" fontId="6" fillId="10" borderId="14" xfId="9" applyFill="1" applyBorder="1" applyAlignment="1">
      <alignment horizontal="center"/>
    </xf>
    <xf numFmtId="0" fontId="6" fillId="10" borderId="15" xfId="9" applyFill="1" applyBorder="1" applyAlignment="1">
      <alignment horizontal="center"/>
    </xf>
    <xf numFmtId="8" fontId="6" fillId="10" borderId="15" xfId="9" applyNumberFormat="1" applyFill="1" applyBorder="1" applyAlignment="1">
      <alignment horizontal="center"/>
    </xf>
    <xf numFmtId="8" fontId="6" fillId="0" borderId="21" xfId="9" applyNumberFormat="1" applyBorder="1" applyAlignment="1">
      <alignment horizontal="center"/>
    </xf>
    <xf numFmtId="0" fontId="6" fillId="0" borderId="13" xfId="9" applyBorder="1" applyAlignment="1">
      <alignment horizontal="right"/>
    </xf>
    <xf numFmtId="8" fontId="6" fillId="0" borderId="15" xfId="9" applyNumberFormat="1" applyBorder="1" applyAlignment="1">
      <alignment horizontal="center"/>
    </xf>
    <xf numFmtId="0" fontId="6" fillId="0" borderId="15" xfId="9" applyBorder="1" applyAlignment="1">
      <alignment horizontal="center"/>
    </xf>
    <xf numFmtId="0" fontId="13" fillId="0" borderId="13" xfId="9" applyFont="1" applyBorder="1"/>
    <xf numFmtId="0" fontId="13" fillId="0" borderId="14" xfId="9" applyFont="1" applyBorder="1" applyAlignment="1">
      <alignment horizontal="center"/>
    </xf>
    <xf numFmtId="8" fontId="13" fillId="0" borderId="15" xfId="9" applyNumberFormat="1" applyFont="1" applyBorder="1" applyAlignment="1">
      <alignment horizontal="center"/>
    </xf>
    <xf numFmtId="0" fontId="14" fillId="0" borderId="13" xfId="9" applyFont="1" applyBorder="1"/>
    <xf numFmtId="0" fontId="13" fillId="0" borderId="15" xfId="9" applyFont="1" applyBorder="1" applyAlignment="1">
      <alignment horizontal="center"/>
    </xf>
    <xf numFmtId="0" fontId="13" fillId="0" borderId="20" xfId="9" applyFont="1" applyBorder="1" applyAlignment="1">
      <alignment horizontal="center"/>
    </xf>
    <xf numFmtId="0" fontId="13" fillId="0" borderId="21" xfId="9" applyFont="1" applyBorder="1" applyAlignment="1">
      <alignment horizontal="center"/>
    </xf>
    <xf numFmtId="40" fontId="13" fillId="0" borderId="15" xfId="9" applyNumberFormat="1" applyFont="1" applyBorder="1" applyAlignment="1">
      <alignment horizontal="center"/>
    </xf>
    <xf numFmtId="0" fontId="13" fillId="0" borderId="11" xfId="9" applyFont="1" applyBorder="1" applyAlignment="1">
      <alignment horizontal="center"/>
    </xf>
    <xf numFmtId="8" fontId="13" fillId="0" borderId="2" xfId="9" applyNumberFormat="1" applyFont="1" applyBorder="1" applyAlignment="1">
      <alignment horizontal="center"/>
    </xf>
    <xf numFmtId="0" fontId="6" fillId="10" borderId="13" xfId="9" applyFill="1" applyBorder="1" applyAlignment="1">
      <alignment wrapText="1"/>
    </xf>
    <xf numFmtId="0" fontId="16" fillId="10" borderId="10" xfId="9" applyFont="1" applyFill="1" applyBorder="1" applyAlignment="1">
      <alignment wrapText="1"/>
    </xf>
    <xf numFmtId="0" fontId="18" fillId="0" borderId="0" xfId="10" applyFont="1" applyAlignment="1">
      <alignment vertical="center"/>
    </xf>
    <xf numFmtId="0" fontId="17" fillId="0" borderId="8" xfId="10" applyBorder="1"/>
    <xf numFmtId="0" fontId="17" fillId="0" borderId="0" xfId="10"/>
    <xf numFmtId="0" fontId="19" fillId="0" borderId="0" xfId="10" applyFont="1" applyAlignment="1">
      <alignment vertical="center"/>
    </xf>
    <xf numFmtId="0" fontId="12" fillId="0" borderId="5" xfId="9" applyFont="1" applyBorder="1" applyAlignment="1">
      <alignment horizontal="center" wrapText="1"/>
    </xf>
    <xf numFmtId="8" fontId="6" fillId="10" borderId="21" xfId="9" applyNumberFormat="1" applyFill="1" applyBorder="1" applyAlignment="1">
      <alignment horizontal="center"/>
    </xf>
    <xf numFmtId="0" fontId="13" fillId="10" borderId="10" xfId="9" applyFont="1" applyFill="1" applyBorder="1"/>
    <xf numFmtId="0" fontId="6" fillId="10" borderId="11" xfId="9" applyFill="1" applyBorder="1" applyAlignment="1">
      <alignment horizontal="center"/>
    </xf>
    <xf numFmtId="8" fontId="6" fillId="10" borderId="2" xfId="9" applyNumberFormat="1" applyFill="1" applyBorder="1" applyAlignment="1">
      <alignment horizontal="center"/>
    </xf>
    <xf numFmtId="0" fontId="23" fillId="0" borderId="0" xfId="10" applyFont="1"/>
    <xf numFmtId="0" fontId="6" fillId="10" borderId="0" xfId="9" applyFill="1"/>
    <xf numFmtId="0" fontId="6" fillId="10" borderId="0" xfId="10" applyFont="1" applyFill="1"/>
    <xf numFmtId="0" fontId="5" fillId="9" borderId="0" xfId="4" applyFont="1" applyFill="1"/>
    <xf numFmtId="0" fontId="1" fillId="9" borderId="0" xfId="4" applyFill="1"/>
    <xf numFmtId="0" fontId="18" fillId="0" borderId="0" xfId="0" applyFont="1"/>
    <xf numFmtId="0" fontId="5" fillId="0" borderId="0" xfId="4" applyFont="1"/>
    <xf numFmtId="0" fontId="1" fillId="0" borderId="0" xfId="4"/>
    <xf numFmtId="0" fontId="7" fillId="0" borderId="0" xfId="4" applyFont="1" applyAlignment="1">
      <alignment vertical="center"/>
    </xf>
    <xf numFmtId="0" fontId="1" fillId="0" borderId="12" xfId="4" applyBorder="1"/>
    <xf numFmtId="0" fontId="1" fillId="0" borderId="8" xfId="4" applyBorder="1"/>
    <xf numFmtId="0" fontId="1" fillId="0" borderId="21" xfId="4" applyBorder="1"/>
    <xf numFmtId="0" fontId="24" fillId="0" borderId="23" xfId="4" applyFont="1" applyBorder="1"/>
    <xf numFmtId="0" fontId="1" fillId="0" borderId="23" xfId="4" applyBorder="1"/>
    <xf numFmtId="0" fontId="1" fillId="0" borderId="13" xfId="4" applyBorder="1"/>
    <xf numFmtId="0" fontId="24" fillId="0" borderId="0" xfId="4" applyFont="1"/>
    <xf numFmtId="0" fontId="1" fillId="0" borderId="15" xfId="4" applyBorder="1"/>
    <xf numFmtId="0" fontId="1" fillId="0" borderId="0" xfId="4" applyAlignment="1">
      <alignment vertical="center"/>
    </xf>
    <xf numFmtId="0" fontId="3" fillId="0" borderId="23" xfId="4" applyFont="1" applyBorder="1" applyAlignment="1">
      <alignment vertical="center"/>
    </xf>
    <xf numFmtId="0" fontId="1" fillId="0" borderId="13" xfId="4" applyBorder="1" applyAlignment="1">
      <alignment vertical="center"/>
    </xf>
    <xf numFmtId="0" fontId="3" fillId="0" borderId="0" xfId="4" applyFont="1" applyAlignment="1">
      <alignment horizontal="center"/>
    </xf>
    <xf numFmtId="0" fontId="1" fillId="0" borderId="15" xfId="4" applyBorder="1" applyAlignment="1">
      <alignment vertical="center"/>
    </xf>
    <xf numFmtId="0" fontId="3" fillId="0" borderId="24" xfId="4" applyFont="1" applyBorder="1" applyAlignment="1">
      <alignment vertical="center"/>
    </xf>
    <xf numFmtId="0" fontId="3" fillId="0" borderId="0" xfId="4" applyFont="1" applyAlignment="1">
      <alignment horizontal="right" vertical="center"/>
    </xf>
    <xf numFmtId="0" fontId="1" fillId="11" borderId="0" xfId="4" applyFill="1" applyAlignment="1">
      <alignment horizontal="center" vertical="center"/>
    </xf>
    <xf numFmtId="164" fontId="1" fillId="11" borderId="0" xfId="4" applyNumberFormat="1" applyFill="1" applyAlignment="1">
      <alignment horizontal="center" vertical="center"/>
    </xf>
    <xf numFmtId="0" fontId="1" fillId="0" borderId="0" xfId="4" applyAlignment="1">
      <alignment vertical="center" wrapText="1"/>
    </xf>
    <xf numFmtId="0" fontId="1" fillId="0" borderId="0" xfId="4" applyAlignment="1">
      <alignment horizontal="left" vertical="center"/>
    </xf>
    <xf numFmtId="0" fontId="1" fillId="0" borderId="0" xfId="4" applyAlignment="1">
      <alignment horizontal="center" vertical="center"/>
    </xf>
    <xf numFmtId="168" fontId="1" fillId="11" borderId="0" xfId="4" applyNumberFormat="1" applyFill="1" applyAlignment="1">
      <alignment horizontal="right" vertical="center"/>
    </xf>
    <xf numFmtId="169" fontId="1" fillId="0" borderId="0" xfId="4" applyNumberFormat="1" applyAlignment="1">
      <alignment horizontal="center" vertical="center"/>
    </xf>
    <xf numFmtId="0" fontId="1" fillId="0" borderId="10" xfId="4" applyBorder="1"/>
    <xf numFmtId="0" fontId="1" fillId="0" borderId="1" xfId="4" applyBorder="1"/>
    <xf numFmtId="0" fontId="1" fillId="0" borderId="2" xfId="4" applyBorder="1"/>
    <xf numFmtId="0" fontId="24" fillId="12" borderId="0" xfId="4" applyFont="1" applyFill="1"/>
    <xf numFmtId="0" fontId="1" fillId="12" borderId="0" xfId="4" applyFill="1"/>
    <xf numFmtId="0" fontId="3" fillId="12" borderId="0" xfId="4" applyFont="1" applyFill="1"/>
    <xf numFmtId="0" fontId="3" fillId="12" borderId="0" xfId="4" applyFont="1" applyFill="1" applyAlignment="1">
      <alignment vertical="center"/>
    </xf>
    <xf numFmtId="0" fontId="1" fillId="12" borderId="0" xfId="4" applyFill="1" applyAlignment="1">
      <alignment horizontal="left" vertical="center"/>
    </xf>
    <xf numFmtId="169" fontId="1" fillId="12" borderId="0" xfId="4" applyNumberFormat="1" applyFill="1" applyAlignment="1">
      <alignment vertical="center"/>
    </xf>
    <xf numFmtId="0" fontId="3" fillId="12" borderId="23" xfId="4" applyFont="1" applyFill="1" applyBorder="1" applyAlignment="1">
      <alignment vertical="center"/>
    </xf>
    <xf numFmtId="0" fontId="1" fillId="12" borderId="23" xfId="4" applyFill="1" applyBorder="1" applyAlignment="1">
      <alignment horizontal="left" vertical="center"/>
    </xf>
    <xf numFmtId="169" fontId="1" fillId="12" borderId="23" xfId="4" applyNumberFormat="1" applyFill="1" applyBorder="1" applyAlignment="1">
      <alignment vertical="center"/>
    </xf>
    <xf numFmtId="0" fontId="1" fillId="12" borderId="24" xfId="4" applyFill="1" applyBorder="1" applyAlignment="1">
      <alignment horizontal="left" vertical="center"/>
    </xf>
    <xf numFmtId="169" fontId="1" fillId="12" borderId="23" xfId="4" applyNumberFormat="1" applyFill="1" applyBorder="1" applyAlignment="1">
      <alignment horizontal="right" vertical="center"/>
    </xf>
    <xf numFmtId="169" fontId="1" fillId="0" borderId="0" xfId="4" applyNumberFormat="1" applyAlignment="1">
      <alignment vertical="center"/>
    </xf>
    <xf numFmtId="168" fontId="1" fillId="12" borderId="23" xfId="4" applyNumberFormat="1" applyFill="1" applyBorder="1" applyAlignment="1">
      <alignment horizontal="right" vertical="center"/>
    </xf>
    <xf numFmtId="170" fontId="1" fillId="12" borderId="0" xfId="4" applyNumberFormat="1" applyFill="1" applyAlignment="1">
      <alignment vertical="center"/>
    </xf>
    <xf numFmtId="170" fontId="1" fillId="0" borderId="0" xfId="4" applyNumberFormat="1" applyAlignment="1">
      <alignment vertical="center"/>
    </xf>
    <xf numFmtId="0" fontId="4" fillId="0" borderId="0" xfId="2"/>
    <xf numFmtId="0" fontId="7" fillId="5" borderId="3" xfId="4" applyFont="1" applyFill="1" applyBorder="1" applyAlignment="1">
      <alignment horizontal="center"/>
    </xf>
    <xf numFmtId="0" fontId="7" fillId="5" borderId="4" xfId="4" applyFont="1" applyFill="1" applyBorder="1" applyAlignment="1">
      <alignment horizontal="center"/>
    </xf>
    <xf numFmtId="0" fontId="7" fillId="5" borderId="5" xfId="4" applyFont="1" applyFill="1" applyBorder="1" applyAlignment="1">
      <alignment horizontal="center"/>
    </xf>
    <xf numFmtId="0" fontId="7" fillId="6" borderId="3" xfId="4" applyFont="1" applyFill="1" applyBorder="1" applyAlignment="1">
      <alignment horizontal="center"/>
    </xf>
    <xf numFmtId="0" fontId="7" fillId="6" borderId="4" xfId="4" applyFont="1" applyFill="1" applyBorder="1" applyAlignment="1">
      <alignment horizontal="center"/>
    </xf>
    <xf numFmtId="0" fontId="7" fillId="6" borderId="5" xfId="4" applyFont="1" applyFill="1" applyBorder="1" applyAlignment="1">
      <alignment horizontal="center"/>
    </xf>
    <xf numFmtId="0" fontId="7" fillId="3" borderId="3" xfId="4" applyFont="1" applyFill="1" applyBorder="1" applyAlignment="1">
      <alignment horizontal="center"/>
    </xf>
    <xf numFmtId="0" fontId="7" fillId="3" borderId="4" xfId="4" applyFont="1" applyFill="1" applyBorder="1" applyAlignment="1">
      <alignment horizontal="center"/>
    </xf>
    <xf numFmtId="0" fontId="7" fillId="3" borderId="5" xfId="4" applyFont="1" applyFill="1" applyBorder="1" applyAlignment="1">
      <alignment horizontal="center"/>
    </xf>
    <xf numFmtId="0" fontId="7" fillId="4" borderId="3" xfId="4" applyFont="1" applyFill="1" applyBorder="1" applyAlignment="1">
      <alignment horizontal="center"/>
    </xf>
    <xf numFmtId="0" fontId="7" fillId="4" borderId="4" xfId="4" applyFont="1" applyFill="1" applyBorder="1" applyAlignment="1">
      <alignment horizontal="center"/>
    </xf>
    <xf numFmtId="0" fontId="7" fillId="4" borderId="5" xfId="4" applyFont="1" applyFill="1" applyBorder="1" applyAlignment="1">
      <alignment horizontal="center"/>
    </xf>
    <xf numFmtId="0" fontId="1" fillId="0" borderId="23" xfId="4" applyBorder="1" applyAlignment="1">
      <alignment vertical="center" wrapText="1"/>
    </xf>
    <xf numFmtId="0" fontId="1" fillId="0" borderId="24" xfId="4" applyBorder="1" applyAlignment="1">
      <alignment vertical="center" wrapText="1"/>
    </xf>
    <xf numFmtId="0" fontId="15" fillId="0" borderId="22" xfId="9" applyFont="1" applyBorder="1" applyAlignment="1">
      <alignment horizontal="center" vertical="center" wrapText="1"/>
    </xf>
    <xf numFmtId="0" fontId="15" fillId="0" borderId="15" xfId="9" applyFont="1" applyBorder="1" applyAlignment="1">
      <alignment horizontal="center" vertical="center" wrapText="1"/>
    </xf>
    <xf numFmtId="0" fontId="15" fillId="0" borderId="18" xfId="9" applyFont="1" applyBorder="1" applyAlignment="1">
      <alignment horizontal="center" vertical="center" wrapText="1"/>
    </xf>
    <xf numFmtId="0" fontId="15" fillId="0" borderId="2" xfId="9" applyFont="1" applyBorder="1" applyAlignment="1">
      <alignment horizontal="center" vertical="center" wrapText="1"/>
    </xf>
    <xf numFmtId="0" fontId="3" fillId="0" borderId="9" xfId="3" applyFont="1" applyBorder="1" applyAlignment="1">
      <alignment horizontal="left" vertical="center" wrapText="1"/>
    </xf>
  </cellXfs>
  <cellStyles count="11">
    <cellStyle name="Comma 15" xfId="5" xr:uid="{AD598EF7-E1A7-4A0B-A4E5-7E7540D10FC6}"/>
    <cellStyle name="Hyperlink" xfId="2" builtinId="8"/>
    <cellStyle name="Hyperlink 3" xfId="8" xr:uid="{F724CD20-00E3-4F8D-B3F6-900553C51773}"/>
    <cellStyle name="Normal" xfId="0" builtinId="0"/>
    <cellStyle name="Normal 22 2" xfId="4" xr:uid="{68BBCC02-801B-4703-A996-7C64CDD4C348}"/>
    <cellStyle name="Normal 22 2 2" xfId="7" xr:uid="{571C3D3A-8BA2-4900-9C48-A026433CEFAF}"/>
    <cellStyle name="Normal 23" xfId="10" xr:uid="{428E70D9-E7D0-4089-9623-696A42099829}"/>
    <cellStyle name="Normal 34" xfId="3" xr:uid="{F47CA093-28BB-4D51-A04B-52D2BBF7D5E9}"/>
    <cellStyle name="Normal_~6486227 2" xfId="9" xr:uid="{61C9104B-CC2C-41EB-834C-069CFDF3B469}"/>
    <cellStyle name="Percent" xfId="1" builtinId="5"/>
    <cellStyle name="Percent 3" xfId="6" xr:uid="{7A223028-4C65-4B49-B9D5-ED9D1499F29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theme" Target="theme/theme1.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c1v9hqdc04.uk.consignia.com\Group%20Regulation\Tariff%202012\Revenue%20Requirement\Runs%20for%20CEC%20Dec%202011\SPACE%202011%20v18b%20(18a%20+%20VAT%20adj)%20(S2%20Tariff%20-%20correcte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c1v9hqdc04.uk.consignia.com\Group%20Regulation\Documents%20and%20Settings\david.wills\My%20Documents\Pricing\Tariff%202012\New%20Tariff%20Model\Tariff%20Model%2012_13%20v0.6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c1v9hqdc04.uk.consignia.com\Group%20Regulation\Tariff%202021\Tariff%20Model%20Wholesale\Price%20Files\October%202020\T17Mar%20C9%20v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c1v9hqdc04.uk.consignia.com\Group%20Regulation\DOCUME~1\MIKE~1.HAS\LOCALS~1\Temp\STL%20Mai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c1v9hqdc04.uk.consignia.com\Group%20Regulation\DATA\DOCUME~1\Oxera\LOCALS~1\Temp\notesE1EF34\RM_margin_squeeze_v5.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c1v9hqdc04.uk.consignia.com\Group%20Regulation\Documents%20and%20Settings\matthew.loveridge\My%20Documents\01%20Gram%20Tariff%20(Very%20Small%20Letters)\New%20Subcap%20V.02%2011_12%20as%20at%2021%20Oct%2020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c1v9hqdc04.uk.consignia.com\Group%20Regulation\Documents%20and%20Settings\steven.pretty\Working%20files\Tariff%202012\Tariff%20model\Tariff%20Model%2012_13%20v0.6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fergus.mooney\AppData\Local\Microsoft\Windows\INetCache\Content.Outlook\5SGABH25\GLL_DSA%20Parcels%20EIB-%20New%20Products%20V7%20August%2020.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c1v9hqdc04.uk.consignia.com\Group%20Regulation\Tariff%202014\Initiatives\Analysis%20-%20Wholesale\SPACE%202012%20v27.xlsb"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Tariff%202023/Tariff%20Model%20Wholesale/Wholesale%20Tariff%20Model%202023%20v3.10.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c1v9hqdc04.uk.consignia.com\Group%20Regulation\Tariff%202014\Tariff%20Model%20-%20Retail\Tariff%20Model%201415%20v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
      <sheetName val="Audit trail"/>
      <sheetName val="Social"/>
      <sheetName val="DM"/>
      <sheetName val="Transactional"/>
      <sheetName val="Fulfilment"/>
      <sheetName val="Sheet1"/>
      <sheetName val="Publishing"/>
      <sheetName val="Temp Summ 2"/>
      <sheetName val="Template"/>
      <sheetName val="Non-ILTM Template"/>
      <sheetName val="Fulfilment Summary"/>
      <sheetName val="Non-ILTM Totals"/>
      <sheetName val="Template Summary"/>
      <sheetName val="Tariff Model"/>
      <sheetName val="BPM"/>
      <sheetName val="BPM (Proxy Model)"/>
      <sheetName val="CPM"/>
      <sheetName val="SPM"/>
      <sheetName val="VAT Percentages"/>
      <sheetName val="New Product Adjustments"/>
      <sheetName val="Sizes"/>
      <sheetName val="FPP Zones"/>
      <sheetName val="Delivery"/>
      <sheetName val="Vol Bands"/>
      <sheetName val="Distance"/>
      <sheetName val="Splits"/>
      <sheetName val="LC21 Volumes"/>
      <sheetName val="LC21 Revenues"/>
      <sheetName val="LC21 Ave Rev Change"/>
      <sheetName val="Price Checks"/>
      <sheetName val="Price Input"/>
      <sheetName val="VAT Prices"/>
      <sheetName val="Price Input DM"/>
      <sheetName val="VAT Prices DM"/>
      <sheetName val="VAT Adjustments"/>
      <sheetName val="DSA"/>
      <sheetName val="PCR"/>
      <sheetName val="Zonal"/>
      <sheetName val="Model 1"/>
      <sheetName val="Model 2"/>
      <sheetName val="Elasticities"/>
      <sheetName val="Theta"/>
      <sheetName val="Basket"/>
      <sheetName val="Sampi"/>
      <sheetName val="Elast Check 1"/>
      <sheetName val="Elast Check 2"/>
      <sheetName val="Dockets"/>
      <sheetName val="Theory Letters"/>
      <sheetName val="Theory Other"/>
      <sheetName val="Theory P+"/>
      <sheetName val="Switching Potential"/>
      <sheetName val="Switch Letters"/>
      <sheetName val="Switch Other"/>
      <sheetName val="Switch P+"/>
      <sheetName val="Price Summary"/>
      <sheetName val="Volume Caps"/>
      <sheetName val="VAT Rates"/>
      <sheetName val="FPP Prices"/>
      <sheetName val="Relationships"/>
      <sheetName val="Functions"/>
      <sheetName val="FPP Elasticities"/>
      <sheetName val="PDM Calcs"/>
      <sheetName val="PDM Calcs 2"/>
      <sheetName val="PDM indicators"/>
      <sheetName val="Key Parameters"/>
      <sheetName val="EPM Matrix"/>
      <sheetName val="RPI-X"/>
      <sheetName val="Rho"/>
      <sheetName val="DA Prices"/>
      <sheetName val="Inputs"/>
      <sheetName val="Data"/>
      <sheetName val="Data Mapping"/>
      <sheetName val="EPM Counterfactuals"/>
      <sheetName val="DSA Inputs"/>
      <sheetName val="Entrant Price Input"/>
      <sheetName val="Entrant Prices &amp; Costs"/>
      <sheetName val="Strategy by Zone - 1 day"/>
      <sheetName val="Strategy by Zone - 2 day"/>
      <sheetName val="Strategy by Zone - 5 day"/>
      <sheetName val="Strategy by Area"/>
      <sheetName val="Pre ReRun Strategy"/>
      <sheetName val="Phasing"/>
      <sheetName val="0607 SB"/>
      <sheetName val="0708"/>
      <sheetName val="0809"/>
      <sheetName val="0910"/>
      <sheetName val="1011"/>
      <sheetName val="1112"/>
      <sheetName val="1213"/>
      <sheetName val="1314"/>
      <sheetName val="1415"/>
      <sheetName val="1516"/>
      <sheetName val="1617"/>
      <sheetName val="1718"/>
      <sheetName val="1819"/>
      <sheetName val="1920"/>
      <sheetName val="2021"/>
      <sheetName val="Summary"/>
      <sheetName val="OMC Extraction Inputs"/>
      <sheetName val="OMC Extraction Data"/>
      <sheetName val="OMC Extraction Summary"/>
      <sheetName val="FPP Phasing"/>
      <sheetName val="EPM Product Prices"/>
      <sheetName val="FPP Data"/>
      <sheetName val="FPP Data Mapping"/>
      <sheetName val="FPP EPM Inputs"/>
      <sheetName val="Entrant Upstream Price Input"/>
      <sheetName val="EPM QR Inputs"/>
      <sheetName val="FPP 0809"/>
      <sheetName val="FPP 0910"/>
      <sheetName val="FPP 1011"/>
      <sheetName val="FPP 1112"/>
      <sheetName val="FPP 1213"/>
      <sheetName val="FPP 1314"/>
      <sheetName val="FPP 1415"/>
      <sheetName val="FPP 1516"/>
      <sheetName val="FPP 1617"/>
      <sheetName val="FPP 1718"/>
      <sheetName val="FPP 1819"/>
      <sheetName val="FPP 1920"/>
      <sheetName val="FPP 2021"/>
      <sheetName val="FPP EPM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row r="104">
          <cell r="L104">
            <v>6.4224576885403409E-2</v>
          </cell>
        </row>
        <row r="105">
          <cell r="L105">
            <v>0.10080163078487467</v>
          </cell>
        </row>
        <row r="106">
          <cell r="L106">
            <v>0.16502620767027809</v>
          </cell>
        </row>
      </sheetData>
      <sheetData sheetId="85" refreshError="1"/>
      <sheetData sheetId="86" refreshError="1">
        <row r="104">
          <cell r="L104">
            <v>9.2781210416105903E-2</v>
          </cell>
        </row>
        <row r="105">
          <cell r="L105">
            <v>0.12019765486114686</v>
          </cell>
        </row>
        <row r="106">
          <cell r="L106">
            <v>0.21297886527725277</v>
          </cell>
        </row>
      </sheetData>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page"/>
      <sheetName val="Summary sheet"/>
      <sheetName val="Price Change log"/>
      <sheetName val="Space Output"/>
      <sheetName val="Space Output New"/>
      <sheetName val="Space Output New Adv"/>
      <sheetName val="Headroom"/>
      <sheetName val="rpSpace"/>
      <sheetName val="rpSpace nonad"/>
      <sheetName val="rpSpace ad"/>
      <sheetName val="Space factors"/>
      <sheetName val="ALL"/>
      <sheetName val="Control pad A 0910"/>
      <sheetName val="Control pad B 0910"/>
      <sheetName val="Control Pad C"/>
      <sheetName val="Report 01"/>
      <sheetName val="Public tariffs 1,2,3,4,12,13"/>
      <sheetName val="31.PP1"/>
      <sheetName val="32.PP2"/>
      <sheetName val="33.PKS8 1"/>
      <sheetName val="34.PKS8 2"/>
      <sheetName val="5. PARCELS"/>
      <sheetName val="6. Airmail Europe"/>
      <sheetName val="7. Airmail WZ1"/>
      <sheetName val="8. Airmail WZ2"/>
      <sheetName val="9.Surface"/>
      <sheetName val="10. RS1"/>
      <sheetName val="11. RS2"/>
      <sheetName val="14. Spe Del"/>
      <sheetName val="15. CLEAN 1 OCR"/>
      <sheetName val="16. CLEAN 1 CBC"/>
      <sheetName val="17.CLEAN 2 OCR"/>
      <sheetName val="18.CLEAN 2 CBC"/>
      <sheetName val="STL"/>
      <sheetName val="19.MS1 120 OCR"/>
      <sheetName val="20.MS1 120 CBC"/>
      <sheetName val="21.MS2 120 OCR"/>
      <sheetName val="22.MS2 120 CBC"/>
      <sheetName val="98.MS3 120 OCR"/>
      <sheetName val="99.MS3 120 CBC"/>
      <sheetName val="23.MS1 700"/>
      <sheetName val="24.MS2 700"/>
      <sheetName val="29.PS1"/>
      <sheetName val="30.PS2"/>
      <sheetName val="39.MS1 70"/>
      <sheetName val="40.MS2 70"/>
      <sheetName val="41.MS3 70"/>
      <sheetName val="42. MS1 120 LLs"/>
      <sheetName val="43. MS2 120 LLs"/>
      <sheetName val="44. MS3 120 LLs"/>
      <sheetName val="26.MS1 1400"/>
      <sheetName val="27.MS2 1400"/>
      <sheetName val="38.MS3 1400"/>
      <sheetName val="37.MS3 700"/>
      <sheetName val="35. WS1"/>
      <sheetName val="36. WS2"/>
      <sheetName val="dvContracts"/>
      <sheetName val="Control_a"/>
      <sheetName val="Control_b"/>
      <sheetName val="dtVRDFuture"/>
      <sheetName val="dvVRDPivotFuture"/>
      <sheetName val="dvVRDPivotFutureVol"/>
      <sheetName val="dtVRDCurrent"/>
      <sheetName val="dvVRDPivotCurrent"/>
      <sheetName val="dvVRDPivotCurrentVol"/>
      <sheetName val="Msort"/>
      <sheetName val="Msort 70"/>
      <sheetName val="pvMsort"/>
      <sheetName val="Input Prices"/>
      <sheetName val="Press"/>
      <sheetName val="29.PS1 (new)"/>
      <sheetName val="30.PS2 (new)"/>
      <sheetName val="PressVRD"/>
      <sheetName val="dtPress"/>
      <sheetName val="DSA prices"/>
      <sheetName val="USO Pcls"/>
      <sheetName val="Spl Del"/>
      <sheetName val="PacketPost"/>
      <sheetName val="Int"/>
      <sheetName val="Index"/>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mnUpdatePanel"/>
      <sheetName val="dvChecksVol"/>
      <sheetName val="dvChecksDis"/>
      <sheetName val="inVolbands"/>
      <sheetName val="inForecast"/>
      <sheetName val="dtForecast"/>
      <sheetName val="dvDiagnostics"/>
      <sheetName val="dvSheetList"/>
      <sheetName val="dvLinkList"/>
      <sheetName val="120 Headroom Data"/>
      <sheetName val="1400 Headroom Data"/>
      <sheetName val="WalkSort HeadRoom Data"/>
      <sheetName val="Other Mech Headroom Data"/>
      <sheetName val="Green 120 Headroom Data tier1"/>
      <sheetName val="Green 120 Headroom Data tier2"/>
      <sheetName val="Green 1400 Headroom Data tier1"/>
      <sheetName val="Green 1400 Headroom Data tier2"/>
      <sheetName val="Other Mech HR Data Green tier1"/>
      <sheetName val="Other Mech HR Data Green tier2"/>
      <sheetName val="Other Headroom Prices"/>
      <sheetName val="dvFan"/>
      <sheetName val="dvMinPrices"/>
      <sheetName val="grFan"/>
      <sheetName val="dvHeadRoom"/>
      <sheetName val="dvHeadRoom09"/>
      <sheetName val="HeadRoom Squeeze Test 2010"/>
      <sheetName val="HeadRoom Squeeze Test 2009"/>
      <sheetName val="HeadRoom differences"/>
      <sheetName val="Unit Upstream Cost08"/>
      <sheetName val="Unit Upstream Cost"/>
      <sheetName val="Unit FAC based on SC"/>
      <sheetName val="Unit LRMC based on SC"/>
      <sheetName val="Unit FAC based on ABC"/>
      <sheetName val="Unit LRMC based on ABC"/>
      <sheetName val="Contributions LRMC (2)"/>
      <sheetName val="Contributions FAC"/>
      <sheetName val="FAC report (2)"/>
      <sheetName val="LRMC report (2)"/>
      <sheetName val="Costs FAC"/>
      <sheetName val="AURs for Assessment"/>
      <sheetName val="Volumes for Assessment"/>
      <sheetName val="Config"/>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row r="6">
          <cell r="BV6" t="str">
            <v>Wt_Sc_sbp</v>
          </cell>
          <cell r="BX6" t="str">
            <v>Weight (g)</v>
          </cell>
        </row>
        <row r="7">
          <cell r="BV7">
            <v>1</v>
          </cell>
          <cell r="BW7" t="str">
            <v>01</v>
          </cell>
          <cell r="BX7" t="str">
            <v>0-100</v>
          </cell>
        </row>
        <row r="8">
          <cell r="BV8">
            <v>2</v>
          </cell>
          <cell r="BW8" t="str">
            <v>02</v>
          </cell>
          <cell r="BX8" t="str">
            <v>101-250</v>
          </cell>
        </row>
        <row r="9">
          <cell r="BV9">
            <v>3</v>
          </cell>
          <cell r="BW9" t="str">
            <v>03</v>
          </cell>
          <cell r="BX9" t="str">
            <v>251-300</v>
          </cell>
        </row>
        <row r="10">
          <cell r="BV10">
            <v>4</v>
          </cell>
          <cell r="BW10" t="str">
            <v>04</v>
          </cell>
          <cell r="BX10" t="str">
            <v>301-350</v>
          </cell>
        </row>
        <row r="11">
          <cell r="BV11">
            <v>5</v>
          </cell>
          <cell r="BW11" t="str">
            <v>05</v>
          </cell>
          <cell r="BX11" t="str">
            <v>351-400</v>
          </cell>
        </row>
        <row r="12">
          <cell r="BV12">
            <v>6</v>
          </cell>
          <cell r="BW12" t="str">
            <v>06</v>
          </cell>
          <cell r="BX12" t="str">
            <v>401-450</v>
          </cell>
        </row>
        <row r="13">
          <cell r="BV13">
            <v>7</v>
          </cell>
          <cell r="BW13" t="str">
            <v>07</v>
          </cell>
          <cell r="BX13" t="str">
            <v>451-500</v>
          </cell>
        </row>
        <row r="14">
          <cell r="BV14">
            <v>8</v>
          </cell>
          <cell r="BW14" t="str">
            <v>08</v>
          </cell>
          <cell r="BX14" t="str">
            <v>501-600</v>
          </cell>
        </row>
        <row r="15">
          <cell r="BV15">
            <v>9</v>
          </cell>
          <cell r="BW15" t="str">
            <v>09</v>
          </cell>
          <cell r="BX15" t="str">
            <v>601-700</v>
          </cell>
        </row>
        <row r="16">
          <cell r="BV16">
            <v>10</v>
          </cell>
          <cell r="BW16" t="str">
            <v>10</v>
          </cell>
          <cell r="BX16" t="str">
            <v>701-750</v>
          </cell>
        </row>
        <row r="17">
          <cell r="BV17">
            <v>11</v>
          </cell>
          <cell r="BW17" t="str">
            <v>11</v>
          </cell>
          <cell r="BX17" t="str">
            <v>751-1000</v>
          </cell>
        </row>
        <row r="18">
          <cell r="BV18">
            <v>12</v>
          </cell>
          <cell r="BW18" t="str">
            <v>12</v>
          </cell>
          <cell r="BX18" t="str">
            <v>1001 - 1250</v>
          </cell>
        </row>
        <row r="19">
          <cell r="BV19">
            <v>13</v>
          </cell>
          <cell r="BW19" t="str">
            <v>13</v>
          </cell>
          <cell r="BX19" t="str">
            <v>1251 - 1500</v>
          </cell>
        </row>
        <row r="20">
          <cell r="BV20">
            <v>14</v>
          </cell>
          <cell r="BW20" t="str">
            <v>14</v>
          </cell>
          <cell r="BX20" t="str">
            <v>1501 - 1750</v>
          </cell>
        </row>
        <row r="21">
          <cell r="BV21">
            <v>15</v>
          </cell>
          <cell r="BW21" t="str">
            <v>15</v>
          </cell>
          <cell r="BX21" t="str">
            <v>1751 - 2000</v>
          </cell>
        </row>
        <row r="22">
          <cell r="BV22">
            <v>16</v>
          </cell>
          <cell r="BW22" t="str">
            <v>16</v>
          </cell>
          <cell r="BX22" t="str">
            <v>2001 - 3000</v>
          </cell>
        </row>
        <row r="23">
          <cell r="BV23">
            <v>17</v>
          </cell>
          <cell r="BW23" t="str">
            <v>17</v>
          </cell>
          <cell r="BX23" t="str">
            <v>3001 - 4000</v>
          </cell>
        </row>
        <row r="24">
          <cell r="BV24">
            <v>18</v>
          </cell>
          <cell r="BW24" t="str">
            <v>18</v>
          </cell>
          <cell r="BX24" t="str">
            <v>4001-5000</v>
          </cell>
        </row>
        <row r="25">
          <cell r="BV25">
            <v>19</v>
          </cell>
          <cell r="BW25" t="str">
            <v>19</v>
          </cell>
          <cell r="BX25" t="str">
            <v>5001-6000</v>
          </cell>
        </row>
        <row r="26">
          <cell r="BV26">
            <v>20</v>
          </cell>
          <cell r="BW26" t="str">
            <v>20</v>
          </cell>
          <cell r="BX26" t="str">
            <v>&gt;6000</v>
          </cell>
        </row>
        <row r="27">
          <cell r="BV27">
            <v>21</v>
          </cell>
          <cell r="BW27" t="str">
            <v>21</v>
          </cell>
        </row>
        <row r="28">
          <cell r="BV28">
            <v>22</v>
          </cell>
          <cell r="BW28" t="str">
            <v>22</v>
          </cell>
        </row>
        <row r="29">
          <cell r="BV29">
            <v>23</v>
          </cell>
          <cell r="BW29" t="str">
            <v>23</v>
          </cell>
        </row>
        <row r="30">
          <cell r="BV30">
            <v>24</v>
          </cell>
          <cell r="BW30" t="str">
            <v>24</v>
          </cell>
        </row>
        <row r="31">
          <cell r="BV31">
            <v>25</v>
          </cell>
          <cell r="BW31" t="str">
            <v>25</v>
          </cell>
        </row>
        <row r="32">
          <cell r="BV32">
            <v>26</v>
          </cell>
          <cell r="BW32" t="str">
            <v>26</v>
          </cell>
        </row>
        <row r="33">
          <cell r="BV33">
            <v>27</v>
          </cell>
          <cell r="BW33" t="str">
            <v>27</v>
          </cell>
        </row>
        <row r="34">
          <cell r="BV34">
            <v>28</v>
          </cell>
          <cell r="BW34" t="str">
            <v>28</v>
          </cell>
        </row>
        <row r="35">
          <cell r="BV35">
            <v>29</v>
          </cell>
          <cell r="BW35" t="str">
            <v>29</v>
          </cell>
        </row>
        <row r="36">
          <cell r="BV36">
            <v>30</v>
          </cell>
          <cell r="BW36" t="str">
            <v>30</v>
          </cell>
        </row>
      </sheetData>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Menu"/>
      <sheetName val="1.1 Formula Sheet"/>
      <sheetName val="2.1 70 Mailmark Letters"/>
      <sheetName val="2.2 70 CBC Letters"/>
      <sheetName val="2.3 70 OCR Letters"/>
      <sheetName val="2.4 70 Letters"/>
      <sheetName val="2.5 1400 Letters"/>
      <sheetName val="2.6 Catalogue Letters"/>
      <sheetName val="2.7 Prem 70 Mailmark Letters"/>
      <sheetName val="2.8 Premium 70 CBC Letters"/>
      <sheetName val="2.9 Premium 70 OCR Letters"/>
      <sheetName val="2.10 Premium 70 Letters"/>
      <sheetName val="2.11 Premium 1400 Letters"/>
      <sheetName val="2.12 Premium Catalogue Letters"/>
      <sheetName val="3.1 70 MM AM Large Letters"/>
      <sheetName val="3.2 70 MM BM Large Letters"/>
      <sheetName val="3.3 70 MM General Large Letters"/>
      <sheetName val="3.4 70 OCR AM Large Letters"/>
      <sheetName val="3.5 70 OCR BM Large Letters"/>
      <sheetName val="3.6 70 OCR General Large Letter"/>
      <sheetName val="3.7 70 AM Large Letters"/>
      <sheetName val="3.8 70 BM Large Letters"/>
      <sheetName val="3.9 70 General Large Letters"/>
      <sheetName val="3.10 1400 AM Large Letters"/>
      <sheetName val="3.11 Catalogue Large Letters"/>
      <sheetName val="3.12 1400 BM Large Letters"/>
      <sheetName val="3.13 1400 General Large Letters"/>
      <sheetName val="3.14 MM Prem AM LL"/>
      <sheetName val="3.15 MM Prem BM LL"/>
      <sheetName val="3.16 MM Prem General LL"/>
      <sheetName val="3.17 70 Prem OCR AM LL"/>
      <sheetName val="3.18 70 Prem OCR BM LL"/>
      <sheetName val="3.19 70 Prem OCR General LL"/>
      <sheetName val="3.20 70 Prem AM LL"/>
      <sheetName val="3.21 70 Prem BM LL"/>
      <sheetName val="3.22 70 Prem General LL"/>
      <sheetName val="3.23 1400 Prem AM LL"/>
      <sheetName val="3.24 Catalogue Prem LL"/>
      <sheetName val="3.25 1400 Prem BM LL"/>
      <sheetName val="3.26 1400 Prem General LL"/>
      <sheetName val="4.1 70 Parcels"/>
      <sheetName val="4.2 1400 Parcels"/>
      <sheetName val="4.3 Premium 70 Parcels"/>
      <sheetName val="4.4 Premium 1400 Parcels"/>
      <sheetName val="5.1 70 A3"/>
      <sheetName val="5.2 1400 A3"/>
      <sheetName val="5.3 Premium 70 A3"/>
      <sheetName val="5.4 Premium 1400 A3"/>
      <sheetName val="6.1 C9 - Other Charges"/>
    </sheetNames>
    <sheetDataSet>
      <sheetData sheetId="0" refreshError="1"/>
      <sheetData sheetId="1">
        <row r="2">
          <cell r="F2" t="str">
            <v>2017/2018</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t Information"/>
      <sheetName val="01 Data"/>
      <sheetName val="02 Data"/>
      <sheetName val="01 Sample Volume"/>
      <sheetName val="02 Sample Volume"/>
      <sheetName val="01 FT"/>
      <sheetName val="02 FT"/>
      <sheetName val="01 MT"/>
      <sheetName val="02 MT"/>
      <sheetName val="01 CT"/>
      <sheetName val="02 CT"/>
      <sheetName val="01 Resultant Volumes"/>
      <sheetName val="02 Resultant Volumes"/>
      <sheetName val="01 Revenue"/>
      <sheetName val="02 Revenue"/>
      <sheetName val="Product Revenu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5">
          <cell r="A5" t="str">
            <v>Weight Group</v>
          </cell>
          <cell r="F5" t="str">
            <v>Format Group</v>
          </cell>
        </row>
        <row r="6">
          <cell r="F6">
            <v>1</v>
          </cell>
          <cell r="G6">
            <v>2</v>
          </cell>
          <cell r="H6">
            <v>3</v>
          </cell>
          <cell r="I6">
            <v>4</v>
          </cell>
          <cell r="J6">
            <v>5</v>
          </cell>
          <cell r="K6">
            <v>6</v>
          </cell>
          <cell r="L6">
            <v>7</v>
          </cell>
          <cell r="M6">
            <v>8</v>
          </cell>
          <cell r="N6">
            <v>9</v>
          </cell>
          <cell r="O6">
            <v>10</v>
          </cell>
        </row>
        <row r="7">
          <cell r="A7">
            <v>1</v>
          </cell>
          <cell r="B7" t="str">
            <v>Begins</v>
          </cell>
          <cell r="C7">
            <v>1</v>
          </cell>
          <cell r="D7" t="str">
            <v>Ends</v>
          </cell>
          <cell r="E7">
            <v>6</v>
          </cell>
          <cell r="F7">
            <v>256398416.12000003</v>
          </cell>
          <cell r="G7">
            <v>1841941.08</v>
          </cell>
          <cell r="H7">
            <v>4177458.6000000006</v>
          </cell>
          <cell r="I7">
            <v>31564320.760000002</v>
          </cell>
          <cell r="J7">
            <v>384201.72000000003</v>
          </cell>
          <cell r="K7">
            <v>450550.80000000005</v>
          </cell>
          <cell r="L7">
            <v>18156.04</v>
          </cell>
          <cell r="M7">
            <v>90724.760000000009</v>
          </cell>
          <cell r="N7">
            <v>1368856.4400000002</v>
          </cell>
          <cell r="O7">
            <v>0</v>
          </cell>
        </row>
        <row r="8">
          <cell r="A8">
            <v>2</v>
          </cell>
          <cell r="B8" t="str">
            <v>Begins</v>
          </cell>
          <cell r="C8">
            <v>7</v>
          </cell>
          <cell r="D8" t="str">
            <v>Ends</v>
          </cell>
          <cell r="E8">
            <v>10</v>
          </cell>
          <cell r="F8">
            <v>10992255.539999999</v>
          </cell>
          <cell r="G8">
            <v>312432.95999999996</v>
          </cell>
          <cell r="H8">
            <v>4923268.1399999997</v>
          </cell>
          <cell r="I8">
            <v>5173312.62</v>
          </cell>
          <cell r="J8">
            <v>206674.44</v>
          </cell>
          <cell r="K8">
            <v>217946.4</v>
          </cell>
          <cell r="L8">
            <v>9641.94</v>
          </cell>
          <cell r="M8">
            <v>359896.74</v>
          </cell>
          <cell r="N8">
            <v>395442.6</v>
          </cell>
          <cell r="O8">
            <v>0</v>
          </cell>
        </row>
        <row r="9">
          <cell r="A9">
            <v>3</v>
          </cell>
          <cell r="B9" t="str">
            <v>Begins</v>
          </cell>
          <cell r="C9">
            <v>11</v>
          </cell>
          <cell r="D9" t="str">
            <v>Ends</v>
          </cell>
          <cell r="E9">
            <v>15</v>
          </cell>
          <cell r="F9">
            <v>2741774.4</v>
          </cell>
          <cell r="G9">
            <v>902376</v>
          </cell>
          <cell r="H9">
            <v>9765738</v>
          </cell>
          <cell r="I9">
            <v>3374311.8</v>
          </cell>
          <cell r="J9">
            <v>244665.59999999998</v>
          </cell>
          <cell r="K9">
            <v>380274.6</v>
          </cell>
          <cell r="L9">
            <v>10882.199999999999</v>
          </cell>
          <cell r="M9">
            <v>288131.39999999997</v>
          </cell>
          <cell r="N9">
            <v>383325.6</v>
          </cell>
          <cell r="O9">
            <v>0</v>
          </cell>
        </row>
        <row r="10">
          <cell r="A10">
            <v>4</v>
          </cell>
          <cell r="B10" t="str">
            <v>Begins</v>
          </cell>
          <cell r="C10">
            <v>16</v>
          </cell>
          <cell r="D10" t="str">
            <v>Ends</v>
          </cell>
          <cell r="E10">
            <v>16</v>
          </cell>
          <cell r="F10">
            <v>66816.75</v>
          </cell>
          <cell r="G10">
            <v>4755.75</v>
          </cell>
          <cell r="H10">
            <v>6900144</v>
          </cell>
          <cell r="I10">
            <v>1618791</v>
          </cell>
          <cell r="J10">
            <v>186559.5</v>
          </cell>
          <cell r="K10">
            <v>711998.25</v>
          </cell>
          <cell r="L10">
            <v>12718.5</v>
          </cell>
          <cell r="M10">
            <v>909144.75</v>
          </cell>
          <cell r="N10">
            <v>348461.25</v>
          </cell>
          <cell r="O10">
            <v>0</v>
          </cell>
        </row>
        <row r="11">
          <cell r="A11">
            <v>5</v>
          </cell>
          <cell r="B11" t="str">
            <v>Begins</v>
          </cell>
          <cell r="C11">
            <v>17</v>
          </cell>
          <cell r="D11" t="str">
            <v>Ends</v>
          </cell>
          <cell r="E11">
            <v>17</v>
          </cell>
          <cell r="F11">
            <v>45092.08</v>
          </cell>
          <cell r="G11">
            <v>3209.36</v>
          </cell>
          <cell r="H11">
            <v>4656586.88</v>
          </cell>
          <cell r="I11">
            <v>1092446.96</v>
          </cell>
          <cell r="J11">
            <v>125900.72</v>
          </cell>
          <cell r="K11">
            <v>480494.08000000002</v>
          </cell>
          <cell r="L11">
            <v>8583.52</v>
          </cell>
          <cell r="M11">
            <v>613539.52</v>
          </cell>
          <cell r="N11">
            <v>235159.76</v>
          </cell>
          <cell r="O11">
            <v>0</v>
          </cell>
        </row>
        <row r="12">
          <cell r="A12">
            <v>6</v>
          </cell>
          <cell r="B12" t="str">
            <v>Begins</v>
          </cell>
          <cell r="C12">
            <v>18</v>
          </cell>
          <cell r="D12" t="str">
            <v>Ends</v>
          </cell>
          <cell r="E12">
            <v>18</v>
          </cell>
          <cell r="F12">
            <v>0</v>
          </cell>
          <cell r="G12">
            <v>0</v>
          </cell>
          <cell r="H12">
            <v>5092150.33</v>
          </cell>
          <cell r="I12">
            <v>38641.590000000004</v>
          </cell>
          <cell r="J12">
            <v>46083.27</v>
          </cell>
          <cell r="K12">
            <v>138474.03</v>
          </cell>
          <cell r="L12">
            <v>3603.68</v>
          </cell>
          <cell r="M12">
            <v>271521.33</v>
          </cell>
          <cell r="N12">
            <v>198449.85</v>
          </cell>
          <cell r="O12">
            <v>0</v>
          </cell>
        </row>
        <row r="13">
          <cell r="A13">
            <v>7</v>
          </cell>
          <cell r="B13" t="str">
            <v>Begins</v>
          </cell>
          <cell r="C13">
            <v>19</v>
          </cell>
          <cell r="D13" t="str">
            <v>Ends</v>
          </cell>
          <cell r="E13">
            <v>20</v>
          </cell>
          <cell r="F13">
            <v>0</v>
          </cell>
          <cell r="G13">
            <v>0</v>
          </cell>
          <cell r="H13">
            <v>7837570.4400000004</v>
          </cell>
          <cell r="I13">
            <v>34133.4</v>
          </cell>
          <cell r="J13">
            <v>58596.3</v>
          </cell>
          <cell r="K13">
            <v>423731.7</v>
          </cell>
          <cell r="L13">
            <v>4847.22</v>
          </cell>
          <cell r="M13">
            <v>537876.36</v>
          </cell>
          <cell r="N13">
            <v>288270.36</v>
          </cell>
          <cell r="O13">
            <v>0</v>
          </cell>
        </row>
        <row r="14">
          <cell r="A14">
            <v>8</v>
          </cell>
          <cell r="B14" t="str">
            <v>Begins</v>
          </cell>
          <cell r="C14">
            <v>21</v>
          </cell>
          <cell r="D14" t="str">
            <v>Ends</v>
          </cell>
          <cell r="E14">
            <v>22</v>
          </cell>
          <cell r="F14">
            <v>0</v>
          </cell>
          <cell r="G14">
            <v>0</v>
          </cell>
          <cell r="H14">
            <v>5357286</v>
          </cell>
          <cell r="I14">
            <v>34.65</v>
          </cell>
          <cell r="J14">
            <v>28714.949999999997</v>
          </cell>
          <cell r="K14">
            <v>483245.39999999997</v>
          </cell>
          <cell r="L14">
            <v>2669.7</v>
          </cell>
          <cell r="M14">
            <v>477947.25</v>
          </cell>
          <cell r="N14">
            <v>181257.44999999998</v>
          </cell>
          <cell r="O14">
            <v>0</v>
          </cell>
        </row>
        <row r="15">
          <cell r="A15">
            <v>9</v>
          </cell>
          <cell r="B15" t="str">
            <v>Begins</v>
          </cell>
          <cell r="C15">
            <v>23</v>
          </cell>
          <cell r="D15" t="str">
            <v>Ends</v>
          </cell>
          <cell r="E15">
            <v>27</v>
          </cell>
          <cell r="F15">
            <v>0</v>
          </cell>
          <cell r="G15">
            <v>0</v>
          </cell>
          <cell r="H15">
            <v>6320733.2799999993</v>
          </cell>
          <cell r="I15">
            <v>4.93</v>
          </cell>
          <cell r="J15">
            <v>0</v>
          </cell>
          <cell r="K15">
            <v>736776.17499999993</v>
          </cell>
          <cell r="L15">
            <v>67807.22</v>
          </cell>
          <cell r="M15">
            <v>1760483.2799999998</v>
          </cell>
          <cell r="N15">
            <v>84768.884999999995</v>
          </cell>
          <cell r="O15">
            <v>0</v>
          </cell>
        </row>
        <row r="16">
          <cell r="A16">
            <v>10</v>
          </cell>
          <cell r="B16" t="str">
            <v>Begins</v>
          </cell>
          <cell r="C16">
            <v>28</v>
          </cell>
          <cell r="D16" t="str">
            <v>Ends</v>
          </cell>
          <cell r="E16">
            <v>30</v>
          </cell>
          <cell r="F16">
            <v>0</v>
          </cell>
          <cell r="G16">
            <v>0</v>
          </cell>
          <cell r="H16">
            <v>4789421.3250000002</v>
          </cell>
          <cell r="I16">
            <v>6.73</v>
          </cell>
          <cell r="J16">
            <v>0</v>
          </cell>
          <cell r="K16">
            <v>558280.42000000004</v>
          </cell>
          <cell r="L16">
            <v>51386.915000000001</v>
          </cell>
          <cell r="M16">
            <v>1333976.855</v>
          </cell>
          <cell r="N16">
            <v>64231.12</v>
          </cell>
          <cell r="O16">
            <v>0</v>
          </cell>
        </row>
        <row r="17">
          <cell r="A17" t="str">
            <v>TOTAL</v>
          </cell>
          <cell r="F17">
            <v>270244354.88999999</v>
          </cell>
          <cell r="G17">
            <v>3064715.15</v>
          </cell>
          <cell r="H17">
            <v>59820356.995000005</v>
          </cell>
          <cell r="I17">
            <v>42896004.439999998</v>
          </cell>
          <cell r="J17">
            <v>1281396.5</v>
          </cell>
          <cell r="K17">
            <v>4581771.8549999995</v>
          </cell>
          <cell r="L17">
            <v>190296.935</v>
          </cell>
          <cell r="M17">
            <v>6643242.2449999992</v>
          </cell>
          <cell r="N17">
            <v>3548223.3150000004</v>
          </cell>
          <cell r="O17">
            <v>0</v>
          </cell>
        </row>
        <row r="19">
          <cell r="A19" t="str">
            <v>New Revenue</v>
          </cell>
        </row>
        <row r="20">
          <cell r="A20" t="str">
            <v>Taken from new tariff and new volumes</v>
          </cell>
        </row>
        <row r="26">
          <cell r="A26">
            <v>3</v>
          </cell>
          <cell r="B26" t="str">
            <v>Begins</v>
          </cell>
          <cell r="C26">
            <v>11</v>
          </cell>
          <cell r="D26" t="str">
            <v>Ends</v>
          </cell>
          <cell r="E26">
            <v>15</v>
          </cell>
          <cell r="F26">
            <v>1797417.3368081767</v>
          </cell>
          <cell r="G26">
            <v>591568.09791484498</v>
          </cell>
          <cell r="H26">
            <v>6402097.4110511839</v>
          </cell>
          <cell r="I26">
            <v>2212088.1021853606</v>
          </cell>
          <cell r="J26">
            <v>441440.92008308187</v>
          </cell>
          <cell r="K26">
            <v>686115.12737477571</v>
          </cell>
          <cell r="L26">
            <v>19634.343285398983</v>
          </cell>
          <cell r="M26">
            <v>519864.62469928956</v>
          </cell>
          <cell r="N26">
            <v>691619.93167572154</v>
          </cell>
          <cell r="O26">
            <v>0</v>
          </cell>
        </row>
        <row r="27">
          <cell r="A27">
            <v>4</v>
          </cell>
          <cell r="B27" t="str">
            <v>Begins</v>
          </cell>
          <cell r="C27">
            <v>16</v>
          </cell>
          <cell r="D27" t="str">
            <v>Ends</v>
          </cell>
          <cell r="E27">
            <v>16</v>
          </cell>
          <cell r="F27">
            <v>34938.818246255338</v>
          </cell>
          <cell r="G27">
            <v>2486.8058514463642</v>
          </cell>
          <cell r="H27">
            <v>3608120.3753398554</v>
          </cell>
          <cell r="I27">
            <v>846474.04322529794</v>
          </cell>
          <cell r="J27">
            <v>258370.43927251804</v>
          </cell>
          <cell r="K27">
            <v>986062.35873147228</v>
          </cell>
          <cell r="L27">
            <v>17614.13614362989</v>
          </cell>
          <cell r="M27">
            <v>1259094.971951595</v>
          </cell>
          <cell r="N27">
            <v>482591.80707469047</v>
          </cell>
          <cell r="O27">
            <v>0</v>
          </cell>
        </row>
        <row r="28">
          <cell r="A28">
            <v>5</v>
          </cell>
          <cell r="B28" t="str">
            <v>Begins</v>
          </cell>
          <cell r="C28">
            <v>17</v>
          </cell>
          <cell r="D28" t="str">
            <v>Ends</v>
          </cell>
          <cell r="E28">
            <v>17</v>
          </cell>
          <cell r="F28">
            <v>19399.032083599006</v>
          </cell>
          <cell r="G28">
            <v>1380.6965127317103</v>
          </cell>
          <cell r="H28">
            <v>2003306.9728694307</v>
          </cell>
          <cell r="I28">
            <v>469980.83979870076</v>
          </cell>
          <cell r="J28">
            <v>134892.94506103278</v>
          </cell>
          <cell r="K28">
            <v>514812.47712953098</v>
          </cell>
          <cell r="L28">
            <v>9196.5819718129969</v>
          </cell>
          <cell r="M28">
            <v>657360.44054499781</v>
          </cell>
          <cell r="N28">
            <v>251955.60904056509</v>
          </cell>
          <cell r="O28">
            <v>0</v>
          </cell>
        </row>
        <row r="29">
          <cell r="A29">
            <v>6</v>
          </cell>
          <cell r="B29" t="str">
            <v>Begins</v>
          </cell>
          <cell r="C29">
            <v>18</v>
          </cell>
          <cell r="D29" t="str">
            <v>Ends</v>
          </cell>
          <cell r="E29">
            <v>18</v>
          </cell>
          <cell r="F29">
            <v>0</v>
          </cell>
          <cell r="G29">
            <v>0</v>
          </cell>
          <cell r="H29">
            <v>3816607.8424741644</v>
          </cell>
          <cell r="I29">
            <v>28962.184123042432</v>
          </cell>
          <cell r="J29">
            <v>91674.763035886732</v>
          </cell>
          <cell r="K29">
            <v>275470.33634710102</v>
          </cell>
          <cell r="L29">
            <v>7168.903379841845</v>
          </cell>
          <cell r="M29">
            <v>540145.1239666543</v>
          </cell>
          <cell r="N29">
            <v>394781.94523212581</v>
          </cell>
          <cell r="O29">
            <v>0</v>
          </cell>
        </row>
        <row r="30">
          <cell r="A30">
            <v>7</v>
          </cell>
          <cell r="B30" t="str">
            <v>Begins</v>
          </cell>
          <cell r="C30">
            <v>19</v>
          </cell>
          <cell r="D30" t="str">
            <v>Ends</v>
          </cell>
          <cell r="E30">
            <v>20</v>
          </cell>
          <cell r="F30">
            <v>0</v>
          </cell>
          <cell r="G30">
            <v>0</v>
          </cell>
          <cell r="H30">
            <v>6330907.1513216039</v>
          </cell>
          <cell r="I30">
            <v>27571.731292653087</v>
          </cell>
          <cell r="J30">
            <v>58709.291205491638</v>
          </cell>
          <cell r="K30">
            <v>424548.78154931322</v>
          </cell>
          <cell r="L30">
            <v>4856.566891033789</v>
          </cell>
          <cell r="M30">
            <v>538913.54661966464</v>
          </cell>
          <cell r="N30">
            <v>288826.23153939599</v>
          </cell>
          <cell r="O30">
            <v>0</v>
          </cell>
        </row>
        <row r="31">
          <cell r="A31">
            <v>8</v>
          </cell>
          <cell r="B31" t="str">
            <v>Begins</v>
          </cell>
          <cell r="C31">
            <v>21</v>
          </cell>
          <cell r="D31" t="str">
            <v>Ends</v>
          </cell>
          <cell r="E31">
            <v>22</v>
          </cell>
          <cell r="F31">
            <v>0</v>
          </cell>
          <cell r="G31">
            <v>0</v>
          </cell>
          <cell r="H31">
            <v>3625234.2161089615</v>
          </cell>
          <cell r="I31">
            <v>23.447388395574833</v>
          </cell>
          <cell r="J31">
            <v>29053.010276386176</v>
          </cell>
          <cell r="K31">
            <v>488934.63412669528</v>
          </cell>
          <cell r="L31">
            <v>2701.1303009362086</v>
          </cell>
          <cell r="M31">
            <v>483574.10915988061</v>
          </cell>
          <cell r="N31">
            <v>183391.3887198673</v>
          </cell>
          <cell r="O31">
            <v>0</v>
          </cell>
        </row>
        <row r="32">
          <cell r="A32">
            <v>9</v>
          </cell>
          <cell r="B32" t="str">
            <v>Begins</v>
          </cell>
          <cell r="C32">
            <v>23</v>
          </cell>
          <cell r="D32" t="str">
            <v>Ends</v>
          </cell>
          <cell r="E32">
            <v>27</v>
          </cell>
          <cell r="F32">
            <v>0</v>
          </cell>
          <cell r="G32">
            <v>0</v>
          </cell>
          <cell r="H32">
            <v>5548693.8608017089</v>
          </cell>
          <cell r="I32">
            <v>4.3278302567059788</v>
          </cell>
          <cell r="J32">
            <v>0</v>
          </cell>
          <cell r="K32">
            <v>646783.41228906682</v>
          </cell>
          <cell r="L32">
            <v>59524.977350734036</v>
          </cell>
          <cell r="M32">
            <v>1545450.8733486782</v>
          </cell>
          <cell r="N32">
            <v>74414.877348930953</v>
          </cell>
          <cell r="O32">
            <v>0</v>
          </cell>
        </row>
        <row r="33">
          <cell r="A33">
            <v>10</v>
          </cell>
          <cell r="B33" t="str">
            <v>Begins</v>
          </cell>
          <cell r="C33">
            <v>28</v>
          </cell>
          <cell r="D33" t="str">
            <v>Ends</v>
          </cell>
          <cell r="E33">
            <v>30</v>
          </cell>
          <cell r="F33">
            <v>0</v>
          </cell>
          <cell r="G33">
            <v>0</v>
          </cell>
          <cell r="H33">
            <v>3823417.1493534152</v>
          </cell>
          <cell r="I33">
            <v>5.3725900623596701</v>
          </cell>
          <cell r="J33">
            <v>0</v>
          </cell>
          <cell r="K33">
            <v>445677.83603298402</v>
          </cell>
          <cell r="L33">
            <v>41022.411421147255</v>
          </cell>
          <cell r="M33">
            <v>1064919.8803255283</v>
          </cell>
          <cell r="N33">
            <v>51275.999555160692</v>
          </cell>
          <cell r="O33">
            <v>0</v>
          </cell>
        </row>
        <row r="34">
          <cell r="A34" t="str">
            <v>TOTAL</v>
          </cell>
          <cell r="F34">
            <v>266310669.83229977</v>
          </cell>
          <cell r="G34">
            <v>3319490.3596456926</v>
          </cell>
          <cell r="H34">
            <v>45404824.878015652</v>
          </cell>
          <cell r="I34">
            <v>50091317.158508278</v>
          </cell>
          <cell r="J34">
            <v>1916908.8537967328</v>
          </cell>
          <cell r="K34">
            <v>5494208.2934081703</v>
          </cell>
          <cell r="L34">
            <v>204212.77158939978</v>
          </cell>
          <cell r="M34">
            <v>7241202.9246007614</v>
          </cell>
          <cell r="N34">
            <v>5176459.6349496478</v>
          </cell>
          <cell r="O34">
            <v>0</v>
          </cell>
        </row>
      </sheetData>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ssues log"/>
      <sheetName val="Mappings"/>
      <sheetName val="Charts for report &gt;&gt;&gt;"/>
      <sheetName val="Margin squeeze test set1 (FAC)"/>
      <sheetName val="Margin squeeze test set1 (LRMC)"/>
      <sheetName val="Upstream cost factors set1"/>
      <sheetName val="Margin squeeze test set2 (FAC)"/>
      <sheetName val="Margin squeeze test set2 (LRMC)"/>
      <sheetName val="Upstream cost factors set2"/>
      <sheetName val="Tables for report"/>
      <sheetName val="Margin Squeeze Tests"/>
      <sheetName val="Calculations"/>
      <sheetName val="Contributions"/>
      <sheetName val="Upstream cost calculations"/>
      <sheetName val="In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92">
          <cell r="S92">
            <v>7823818.3348250762</v>
          </cell>
          <cell r="T92">
            <v>407175.67549773451</v>
          </cell>
          <cell r="U92">
            <v>47602.761373172347</v>
          </cell>
          <cell r="V92">
            <v>534091.812346183</v>
          </cell>
        </row>
        <row r="93">
          <cell r="S93">
            <v>3022950.8338024602</v>
          </cell>
          <cell r="T93">
            <v>226681.42062247466</v>
          </cell>
          <cell r="U93">
            <v>22295.904917248285</v>
          </cell>
          <cell r="V93">
            <v>296928.08231973456</v>
          </cell>
        </row>
        <row r="94">
          <cell r="S94">
            <v>587084.6971576059</v>
          </cell>
          <cell r="T94">
            <v>45542.6338225664</v>
          </cell>
          <cell r="U94">
            <v>3129.5469520221282</v>
          </cell>
          <cell r="V94">
            <v>59588.361442834597</v>
          </cell>
        </row>
        <row r="95">
          <cell r="S95">
            <v>125981.42873150998</v>
          </cell>
          <cell r="T95">
            <v>14798.227760595983</v>
          </cell>
          <cell r="U95">
            <v>1151.0779641688787</v>
          </cell>
          <cell r="V95">
            <v>22418.73182216183</v>
          </cell>
        </row>
        <row r="96">
          <cell r="S96">
            <v>45326332.547489844</v>
          </cell>
          <cell r="T96">
            <v>431239.22406804899</v>
          </cell>
          <cell r="U96">
            <v>207905.67435094426</v>
          </cell>
          <cell r="V96">
            <v>566461.93360128475</v>
          </cell>
        </row>
        <row r="97">
          <cell r="S97">
            <v>1021798.8724544143</v>
          </cell>
          <cell r="T97">
            <v>41374.251446919588</v>
          </cell>
          <cell r="U97">
            <v>7414.8794566825127</v>
          </cell>
          <cell r="V97">
            <v>55845.198510179252</v>
          </cell>
        </row>
        <row r="98">
          <cell r="S98">
            <v>10632985.699238811</v>
          </cell>
          <cell r="T98">
            <v>227788.48651747426</v>
          </cell>
          <cell r="U98">
            <v>59614.770701060457</v>
          </cell>
          <cell r="V98">
            <v>296180.21132742852</v>
          </cell>
        </row>
        <row r="99">
          <cell r="S99">
            <v>4775366.9440249894</v>
          </cell>
          <cell r="T99">
            <v>339585.8455294302</v>
          </cell>
          <cell r="U99">
            <v>26140.983625466622</v>
          </cell>
          <cell r="V99">
            <v>448646.0740547707</v>
          </cell>
        </row>
        <row r="100">
          <cell r="S100">
            <v>3879278.2383362385</v>
          </cell>
          <cell r="T100">
            <v>427154.38384501432</v>
          </cell>
          <cell r="U100">
            <v>30413.166146645275</v>
          </cell>
          <cell r="V100">
            <v>556529.48059583129</v>
          </cell>
        </row>
        <row r="101">
          <cell r="S101">
            <v>378220.55266112863</v>
          </cell>
          <cell r="T101">
            <v>35488.749614493783</v>
          </cell>
          <cell r="U101">
            <v>2033.8924014014417</v>
          </cell>
          <cell r="V101">
            <v>46269.054912232168</v>
          </cell>
        </row>
        <row r="102">
          <cell r="S102">
            <v>128897.56663820343</v>
          </cell>
          <cell r="T102">
            <v>24351.362322114393</v>
          </cell>
          <cell r="U102">
            <v>1335.1476227678932</v>
          </cell>
          <cell r="V102">
            <v>32222.302826744963</v>
          </cell>
        </row>
        <row r="103">
          <cell r="S103">
            <v>28052793.971680667</v>
          </cell>
          <cell r="T103">
            <v>316498.71475940937</v>
          </cell>
          <cell r="U103">
            <v>111373.17659581421</v>
          </cell>
          <cell r="V103">
            <v>415328.53472405771</v>
          </cell>
        </row>
        <row r="104">
          <cell r="S104">
            <v>699157.0066049376</v>
          </cell>
          <cell r="T104">
            <v>25497.539910528569</v>
          </cell>
          <cell r="U104">
            <v>3699.3052669883855</v>
          </cell>
          <cell r="V104">
            <v>33535.67439671055</v>
          </cell>
        </row>
        <row r="105">
          <cell r="S105">
            <v>8624282.3285881151</v>
          </cell>
          <cell r="T105">
            <v>240853.32285873033</v>
          </cell>
          <cell r="U105">
            <v>44095.683108973855</v>
          </cell>
          <cell r="V105">
            <v>315236.71527605783</v>
          </cell>
        </row>
        <row r="106">
          <cell r="S106">
            <v>1144962.651819722</v>
          </cell>
          <cell r="T106">
            <v>59799.919385863759</v>
          </cell>
          <cell r="U106">
            <v>6950.1240445096328</v>
          </cell>
          <cell r="V106">
            <v>78057.382128006939</v>
          </cell>
        </row>
        <row r="107">
          <cell r="S107">
            <v>433011.66611706436</v>
          </cell>
          <cell r="T107">
            <v>33603.594001457168</v>
          </cell>
          <cell r="U107">
            <v>3294.7376365984537</v>
          </cell>
          <cell r="V107">
            <v>43779.485323923851</v>
          </cell>
        </row>
        <row r="108">
          <cell r="S108">
            <v>170722.90913514831</v>
          </cell>
          <cell r="T108">
            <v>13704.151806915199</v>
          </cell>
          <cell r="U108">
            <v>923.32778797609774</v>
          </cell>
          <cell r="V108">
            <v>17516.737707036864</v>
          </cell>
        </row>
        <row r="109">
          <cell r="S109">
            <v>26182.474660232205</v>
          </cell>
          <cell r="T109">
            <v>4109.3242846791964</v>
          </cell>
          <cell r="U109">
            <v>5260.4244140262026</v>
          </cell>
          <cell r="V109">
            <v>0</v>
          </cell>
        </row>
        <row r="110">
          <cell r="S110">
            <v>10799065.501528841</v>
          </cell>
          <cell r="T110">
            <v>102199.06502149501</v>
          </cell>
          <cell r="U110">
            <v>48921.712458393049</v>
          </cell>
          <cell r="V110">
            <v>134277.43501323723</v>
          </cell>
        </row>
        <row r="111">
          <cell r="S111">
            <v>228550.60743353906</v>
          </cell>
          <cell r="T111">
            <v>0</v>
          </cell>
          <cell r="U111">
            <v>1304.1540320188442</v>
          </cell>
          <cell r="V111">
            <v>10209.441515038545</v>
          </cell>
        </row>
        <row r="112">
          <cell r="S112">
            <v>867594.76748100319</v>
          </cell>
          <cell r="T112">
            <v>0</v>
          </cell>
          <cell r="U112">
            <v>4919.0273625707214</v>
          </cell>
          <cell r="V112">
            <v>24000.296430820465</v>
          </cell>
        </row>
        <row r="113">
          <cell r="S113">
            <v>461250.94922113162</v>
          </cell>
          <cell r="T113">
            <v>33414.010420490507</v>
          </cell>
          <cell r="U113">
            <v>2538.1619053112295</v>
          </cell>
          <cell r="V113">
            <v>43722.334043145544</v>
          </cell>
        </row>
        <row r="114">
          <cell r="S114">
            <v>381420.59447351407</v>
          </cell>
          <cell r="T114">
            <v>42799.372953764636</v>
          </cell>
          <cell r="U114">
            <v>3006.38263965022</v>
          </cell>
          <cell r="V114">
            <v>55240.988899785742</v>
          </cell>
        </row>
        <row r="115">
          <cell r="S115">
            <v>40142.081446070326</v>
          </cell>
          <cell r="T115">
            <v>3798.5737548541279</v>
          </cell>
          <cell r="U115">
            <v>234.92424862990072</v>
          </cell>
          <cell r="V115">
            <v>5219.804978384017</v>
          </cell>
        </row>
        <row r="116">
          <cell r="S116">
            <v>5485.4894897656777</v>
          </cell>
          <cell r="T116">
            <v>1033.9062785435156</v>
          </cell>
          <cell r="U116">
            <v>56.261277764670858</v>
          </cell>
          <cell r="V116">
            <v>1380.0010556603863</v>
          </cell>
        </row>
        <row r="117">
          <cell r="S117">
            <v>6265527.7872983571</v>
          </cell>
          <cell r="T117">
            <v>68436.103944690083</v>
          </cell>
          <cell r="U117">
            <v>24487.375239519428</v>
          </cell>
          <cell r="V117">
            <v>91384.265207808799</v>
          </cell>
        </row>
        <row r="118">
          <cell r="S118">
            <v>79064.778172698585</v>
          </cell>
          <cell r="T118">
            <v>3966.4935793023637</v>
          </cell>
          <cell r="U118">
            <v>475.44002305355389</v>
          </cell>
          <cell r="V118">
            <v>4930.2266389096967</v>
          </cell>
        </row>
        <row r="119">
          <cell r="S119">
            <v>649721.49036270822</v>
          </cell>
          <cell r="T119">
            <v>17751.56718052064</v>
          </cell>
          <cell r="U119">
            <v>3214.6062579707445</v>
          </cell>
          <cell r="V119">
            <v>23465.811533404565</v>
          </cell>
        </row>
        <row r="127">
          <cell r="S127">
            <v>4058965.5674335142</v>
          </cell>
          <cell r="T127">
            <v>154059.12130125164</v>
          </cell>
          <cell r="U127">
            <v>0</v>
          </cell>
          <cell r="V127">
            <v>170909.37995077818</v>
          </cell>
        </row>
        <row r="128">
          <cell r="S128">
            <v>1439851.3036295874</v>
          </cell>
          <cell r="T128">
            <v>85762.860838024164</v>
          </cell>
          <cell r="U128">
            <v>0</v>
          </cell>
          <cell r="V128">
            <v>95016.98634231498</v>
          </cell>
        </row>
        <row r="129">
          <cell r="S129">
            <v>393153.18308243091</v>
          </cell>
          <cell r="T129">
            <v>17240.425433437998</v>
          </cell>
          <cell r="U129">
            <v>0</v>
          </cell>
          <cell r="V129">
            <v>19068.275661707314</v>
          </cell>
        </row>
        <row r="130">
          <cell r="S130">
            <v>69949.766624205949</v>
          </cell>
          <cell r="T130">
            <v>5493.2136350187411</v>
          </cell>
          <cell r="U130">
            <v>0</v>
          </cell>
          <cell r="V130">
            <v>7173.9941830919452</v>
          </cell>
        </row>
        <row r="131">
          <cell r="S131">
            <v>17426693.295905728</v>
          </cell>
          <cell r="T131">
            <v>162923.07738583672</v>
          </cell>
          <cell r="U131">
            <v>0</v>
          </cell>
          <cell r="V131">
            <v>181267.81875241097</v>
          </cell>
        </row>
        <row r="132">
          <cell r="S132">
            <v>565948.80090255628</v>
          </cell>
          <cell r="T132">
            <v>15615.086956857613</v>
          </cell>
          <cell r="U132">
            <v>0</v>
          </cell>
          <cell r="V132">
            <v>17870.46352325716</v>
          </cell>
        </row>
        <row r="133">
          <cell r="S133">
            <v>4926931.830373534</v>
          </cell>
          <cell r="T133">
            <v>86055.96941688974</v>
          </cell>
          <cell r="U133">
            <v>0</v>
          </cell>
          <cell r="V133">
            <v>94777.667624777008</v>
          </cell>
        </row>
        <row r="134">
          <cell r="S134">
            <v>2880102.2508657831</v>
          </cell>
          <cell r="T134">
            <v>128340.27265791383</v>
          </cell>
          <cell r="U134">
            <v>0</v>
          </cell>
          <cell r="V134">
            <v>143566.74369752666</v>
          </cell>
        </row>
        <row r="135">
          <cell r="S135">
            <v>1908742.6534959513</v>
          </cell>
          <cell r="T135">
            <v>161480.18854678143</v>
          </cell>
          <cell r="U135">
            <v>0</v>
          </cell>
          <cell r="V135">
            <v>178089.43379066637</v>
          </cell>
        </row>
        <row r="136">
          <cell r="S136">
            <v>262153.86095615284</v>
          </cell>
          <cell r="T136">
            <v>13426.565106782189</v>
          </cell>
          <cell r="U136">
            <v>0</v>
          </cell>
          <cell r="V136">
            <v>14806.097571914657</v>
          </cell>
        </row>
        <row r="137">
          <cell r="S137">
            <v>67243.035839788325</v>
          </cell>
          <cell r="T137">
            <v>9209.2633042537527</v>
          </cell>
          <cell r="U137">
            <v>0</v>
          </cell>
          <cell r="V137">
            <v>10311.136904558029</v>
          </cell>
        </row>
        <row r="138">
          <cell r="S138">
            <v>10962501.726325138</v>
          </cell>
          <cell r="T138">
            <v>119608.72564762522</v>
          </cell>
          <cell r="U138">
            <v>0</v>
          </cell>
          <cell r="V138">
            <v>132905.13111169875</v>
          </cell>
        </row>
      </sheetData>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nMax"/>
      <sheetName val="Control pad A 0809"/>
      <sheetName val="Control pad B 0809"/>
      <sheetName val="Old Letter comp"/>
      <sheetName val="Letter Comp"/>
      <sheetName val="LL Comp"/>
      <sheetName val="Packet Comp"/>
      <sheetName val="RPI"/>
      <sheetName val="Cap Values"/>
      <sheetName val="caps summary"/>
      <sheetName val="Summary 1 Year"/>
      <sheetName val="Stamps"/>
      <sheetName val="STL"/>
      <sheetName val="ASTLL"/>
      <sheetName val="Meter"/>
      <sheetName val="Cleanmail"/>
      <sheetName val="Recorded"/>
      <sheetName val="Response"/>
      <sheetName val="Packets"/>
      <sheetName val="Packetsort"/>
      <sheetName val="USO parcels"/>
      <sheetName val="Spe Del"/>
      <sheetName val="Headroom data"/>
      <sheetName val="Spe Del 9am"/>
      <sheetName val="1400 headroom (2)"/>
      <sheetName val="Headroom letters"/>
      <sheetName val="Headroom LL"/>
      <sheetName val="dtGraphY-2"/>
      <sheetName val="dtGraphY-1"/>
      <sheetName val="dtGraphY"/>
      <sheetName val="dtGraphCalcs"/>
      <sheetName val="grFan"/>
      <sheetName val="grComparison"/>
      <sheetName val="dtGraphLookups"/>
      <sheetName val="MS1 1400"/>
      <sheetName val="MS2 1400"/>
      <sheetName val="MS3 1400"/>
      <sheetName val="Advert MS1 1400"/>
      <sheetName val="Advert MS2 1400"/>
      <sheetName val="Advert MS3 1400"/>
      <sheetName val="S1 MS1 1400"/>
      <sheetName val="S1 MS2 1400"/>
      <sheetName val="S1 MS3 1400"/>
      <sheetName val="S2 MS1 1400"/>
      <sheetName val="S2 MS2 1400"/>
      <sheetName val="S2 MS3 1400"/>
      <sheetName val="1400 Light"/>
      <sheetName val="MS 120 OCR"/>
      <sheetName val="MS 120 CBC"/>
      <sheetName val="MS 700"/>
      <sheetName val="Advert MS 120 OCR"/>
      <sheetName val="S1 MS 120 OCR"/>
      <sheetName val="S2 MS 120 OCR"/>
      <sheetName val="Advert MS 120 CBC"/>
      <sheetName val="S1 MS 120 CBC"/>
      <sheetName val="S2 MS 120 CBC"/>
      <sheetName val="Advert MS 700"/>
      <sheetName val="S1 MS 700"/>
      <sheetName val="S2 MS 700"/>
      <sheetName val="MS1 1400 Green tier1"/>
      <sheetName val="MS2 1400 Green tier1"/>
      <sheetName val="MS3 1400 Green tier1"/>
      <sheetName val="MS 120 OCR Green tier1"/>
      <sheetName val="MS 70 CBC"/>
      <sheetName val="Advert MS 70 CBC"/>
      <sheetName val="S1 MS 70 CBC"/>
      <sheetName val="S2 MS 70 CBC"/>
      <sheetName val="MS 70 CBC tier1"/>
      <sheetName val="MS 70 CBC tier2"/>
      <sheetName val="MS 70 OCR"/>
      <sheetName val="Control Pad C"/>
      <sheetName val="Advert MS 70 OCR"/>
      <sheetName val="S1 MS 70 OCR"/>
      <sheetName val="S2 MS 70 OCR"/>
      <sheetName val="MS 70 OCR tier1"/>
      <sheetName val="MS 70 OCR tier2"/>
      <sheetName val="MS 120 CBC Green tier1"/>
      <sheetName val="MS 700 Green tier1"/>
      <sheetName val="MS1 1400 Green tier2"/>
      <sheetName val="MS2 1400 Green tier2"/>
      <sheetName val="MS3 1400 Green tier2"/>
      <sheetName val="MS 120 OCR Green tier2"/>
      <sheetName val="MS 120 CBC Green tier2"/>
      <sheetName val="MS 700 Green tier2"/>
      <sheetName val="WS 1"/>
      <sheetName val="WS 2"/>
      <sheetName val="PS 1"/>
      <sheetName val="PS 2"/>
      <sheetName val="PS 1 Disc"/>
      <sheetName val="PS 2 Disc"/>
      <sheetName val="PS250k"/>
      <sheetName val="MS 120 OCR Light"/>
      <sheetName val="MS 120 CBC Light"/>
      <sheetName val="MS 700 Light"/>
      <sheetName val="Airmail Europe"/>
      <sheetName val="Airmail Europe meter"/>
      <sheetName val="Airmail ROW1"/>
      <sheetName val="Airmail ROW1 meter"/>
      <sheetName val="Airmail ROW2"/>
      <sheetName val="Airmail ROW2 meter"/>
      <sheetName val="Sur Letters"/>
      <sheetName val="Sur PP SP"/>
      <sheetName val="dsaPrices"/>
      <sheetName val="dvOverview"/>
      <sheetName val="To Do list"/>
      <sheetName val="dvSheetlist"/>
      <sheetName val="rpCover"/>
      <sheetName val="dvHeadroo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page"/>
      <sheetName val="Summary sheet"/>
      <sheetName val="Price Change log"/>
      <sheetName val="Space Output"/>
      <sheetName val="Space Output New"/>
      <sheetName val="Space Output New Adv"/>
      <sheetName val="Headroom"/>
      <sheetName val="rpSpace"/>
      <sheetName val="rpSpace nonad"/>
      <sheetName val="rpSpace ad"/>
      <sheetName val="Space factors"/>
      <sheetName val="ALL"/>
      <sheetName val="Control pad A 0910"/>
      <sheetName val="Control pad B 0910"/>
      <sheetName val="Control Pad C"/>
      <sheetName val="Report 01"/>
      <sheetName val="Public tariffs 1,2,3,4,12,13"/>
      <sheetName val="31.PP1"/>
      <sheetName val="32.PP2"/>
      <sheetName val="33.PKS8 1"/>
      <sheetName val="34.PKS8 2"/>
      <sheetName val="5. PARCELS"/>
      <sheetName val="6. Airmail Europe"/>
      <sheetName val="7. Airmail WZ1"/>
      <sheetName val="8. Airmail WZ2"/>
      <sheetName val="9.Surface"/>
      <sheetName val="10. RS1"/>
      <sheetName val="11. RS2"/>
      <sheetName val="14. Spe Del"/>
      <sheetName val="15. CLEAN 1 OCR"/>
      <sheetName val="16. CLEAN 1 CBC"/>
      <sheetName val="17.CLEAN 2 OCR"/>
      <sheetName val="18.CLEAN 2 CBC"/>
      <sheetName val="STL"/>
      <sheetName val="19.MS1 120 OCR"/>
      <sheetName val="20.MS1 120 CBC"/>
      <sheetName val="21.MS2 120 OCR"/>
      <sheetName val="22.MS2 120 CBC"/>
      <sheetName val="98.MS3 120 OCR"/>
      <sheetName val="99.MS3 120 CBC"/>
      <sheetName val="23.MS1 700"/>
      <sheetName val="24.MS2 700"/>
      <sheetName val="29.PS1"/>
      <sheetName val="30.PS2"/>
      <sheetName val="39.MS1 70"/>
      <sheetName val="40.MS2 70"/>
      <sheetName val="41.MS3 70"/>
      <sheetName val="42. MS1 120 LLs"/>
      <sheetName val="43. MS2 120 LLs"/>
      <sheetName val="44. MS3 120 LLs"/>
      <sheetName val="26.MS1 1400"/>
      <sheetName val="27.MS2 1400"/>
      <sheetName val="38.MS3 1400"/>
      <sheetName val="37.MS3 700"/>
      <sheetName val="35. WS1"/>
      <sheetName val="36. WS2"/>
      <sheetName val="dvContracts"/>
      <sheetName val="Control_a"/>
      <sheetName val="Control_b"/>
      <sheetName val="dtVRDFuture"/>
      <sheetName val="dvVRDPivotFuture"/>
      <sheetName val="dvVRDPivotFutureVol"/>
      <sheetName val="dtVRDCurrent"/>
      <sheetName val="dvVRDPivotCurrent"/>
      <sheetName val="dvVRDPivotCurrentVol"/>
      <sheetName val="Msort"/>
      <sheetName val="Msort 70"/>
      <sheetName val="pvMsort"/>
      <sheetName val="Input Prices"/>
      <sheetName val="Press"/>
      <sheetName val="29.PS1 (new)"/>
      <sheetName val="30.PS2 (new)"/>
      <sheetName val="PressVRD"/>
      <sheetName val="dtPress"/>
      <sheetName val="DSA prices"/>
      <sheetName val="USO Pcls"/>
      <sheetName val="Spl Del"/>
      <sheetName val="PacketPost"/>
      <sheetName val="Int"/>
      <sheetName val="Index"/>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mnUpdatePanel"/>
      <sheetName val="dvChecksVol"/>
      <sheetName val="dvChecksDis"/>
      <sheetName val="inVolbands"/>
      <sheetName val="inForecast"/>
      <sheetName val="dtForecast"/>
      <sheetName val="dvDiagnostics"/>
      <sheetName val="dvSheetList"/>
      <sheetName val="dvLinkList"/>
      <sheetName val="120 Headroom Data"/>
      <sheetName val="1400 Headroom Data"/>
      <sheetName val="WalkSort HeadRoom Data"/>
      <sheetName val="Other Mech Headroom Data"/>
      <sheetName val="Green 120 Headroom Data tier1"/>
      <sheetName val="Green 120 Headroom Data tier2"/>
      <sheetName val="Green 1400 Headroom Data tier1"/>
      <sheetName val="Green 1400 Headroom Data tier2"/>
      <sheetName val="Other Mech HR Data Green tier1"/>
      <sheetName val="Other Mech HR Data Green tier2"/>
      <sheetName val="Other Headroom Prices"/>
      <sheetName val="dvFan"/>
      <sheetName val="dvMinPrices"/>
      <sheetName val="grFan"/>
      <sheetName val="dvHeadRoom"/>
      <sheetName val="dvHeadRoom09"/>
      <sheetName val="HeadRoom Squeeze Test 2010"/>
      <sheetName val="HeadRoom Squeeze Test 2009"/>
      <sheetName val="HeadRoom differences"/>
      <sheetName val="Unit Upstream Cost08"/>
      <sheetName val="Unit Upstream Cost"/>
      <sheetName val="Unit FAC based on SC"/>
      <sheetName val="Unit LRMC based on SC"/>
      <sheetName val="Unit FAC based on ABC"/>
      <sheetName val="Unit LRMC based on ABC"/>
      <sheetName val="Contributions LRMC (2)"/>
      <sheetName val="Contributions FAC"/>
      <sheetName val="FAC report (2)"/>
      <sheetName val="LRMC report (2)"/>
      <sheetName val="Costs FAC"/>
      <sheetName val="AURs for Assessment"/>
      <sheetName val="Volumes for Assessment"/>
      <sheetName val="Config"/>
      <sheetName val="Summa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MDT - Accenture"/>
      <sheetName val="Sales Materials"/>
      <sheetName val="MARS"/>
      <sheetName val="Table"/>
      <sheetName val="Version Control"/>
    </sheetNames>
    <sheetDataSet>
      <sheetData sheetId="0"/>
      <sheetData sheetId="1"/>
      <sheetData sheetId="2"/>
      <sheetData sheetId="3"/>
      <sheetData sheetId="4">
        <row r="2">
          <cell r="B2" t="str">
            <v>Please select an option:</v>
          </cell>
          <cell r="E2" t="str">
            <v>Please select an option:</v>
          </cell>
          <cell r="F2" t="str">
            <v>Please select an option:</v>
          </cell>
          <cell r="G2" t="str">
            <v>Please select an option:</v>
          </cell>
        </row>
        <row r="3">
          <cell r="B3" t="str">
            <v>Only Single Format - L</v>
          </cell>
          <cell r="E3" t="str">
            <v>1180-1190 RDC sites only</v>
          </cell>
          <cell r="F3" t="str">
            <v>Z21 – RP products</v>
          </cell>
          <cell r="G3" t="str">
            <v>N</v>
          </cell>
        </row>
        <row r="4">
          <cell r="B4" t="str">
            <v>Only Single Format - LL</v>
          </cell>
          <cell r="E4" t="str">
            <v>1101-1179 (excl 1178) mail centres excluding HWDC</v>
          </cell>
          <cell r="F4" t="str">
            <v>ZOBA+Z22 – RDC products</v>
          </cell>
          <cell r="G4" t="str">
            <v>P</v>
          </cell>
        </row>
        <row r="5">
          <cell r="B5" t="str">
            <v>Only Single Format - P</v>
          </cell>
          <cell r="E5" t="str">
            <v>1101-1179 (inc)</v>
          </cell>
          <cell r="F5" t="str">
            <v>Z23 – HWDC products only</v>
          </cell>
          <cell r="G5" t="str">
            <v>J</v>
          </cell>
        </row>
        <row r="6">
          <cell r="B6" t="str">
            <v>Only Single Format - SP</v>
          </cell>
          <cell r="E6" t="str">
            <v>All mail centres</v>
          </cell>
        </row>
        <row r="7">
          <cell r="B7" t="str">
            <v>Only Single Format - MP</v>
          </cell>
        </row>
        <row r="8">
          <cell r="B8" t="str">
            <v>No Format - Other</v>
          </cell>
        </row>
        <row r="9">
          <cell r="B9" t="str">
            <v>Possibly Multi Format - L LL P</v>
          </cell>
        </row>
        <row r="10">
          <cell r="B10" t="str">
            <v>Possibly Multi Format - L LL</v>
          </cell>
        </row>
        <row r="11">
          <cell r="B11" t="str">
            <v>Possibly Multi Format - L P</v>
          </cell>
        </row>
        <row r="12">
          <cell r="B12" t="str">
            <v>Possibly Multi Format - LL P</v>
          </cell>
        </row>
      </sheetData>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sheetName val="Data Explanations"/>
      <sheetName val="Control Sheet"/>
      <sheetName val="Audit trail"/>
      <sheetName val="Sensitivities"/>
      <sheetName val="Social"/>
      <sheetName val="DM"/>
      <sheetName val="Transactional"/>
      <sheetName val="Publishing"/>
      <sheetName val="Fulfilment"/>
      <sheetName val="Wholesale Checks"/>
      <sheetName val="Template"/>
      <sheetName val="Non-ILTM Template"/>
      <sheetName val="Non-ILTM Totals"/>
      <sheetName val="Fulfilment Summary"/>
      <sheetName val="Temp Summ 2"/>
      <sheetName val="Template Summary"/>
      <sheetName val="Letters&amp;Parcels"/>
      <sheetName val="Sensitivity Output"/>
      <sheetName val="CPM"/>
      <sheetName val="LL Splits"/>
      <sheetName val="VAT Percentages"/>
      <sheetName val="Content Control Splits"/>
      <sheetName val="Bentley splits"/>
      <sheetName val="Sizes"/>
      <sheetName val="FPP Zones"/>
      <sheetName val="Delivery"/>
      <sheetName val="Vol Bands"/>
      <sheetName val="Distance"/>
      <sheetName val="New Product Adjustments"/>
      <sheetName val="Price Input"/>
      <sheetName val="Competitor Prices"/>
      <sheetName val="VAT Adjustments"/>
      <sheetName val="Zonal"/>
      <sheetName val="Model 1"/>
      <sheetName val="Model 2"/>
      <sheetName val="Elasticities"/>
      <sheetName val="Theta"/>
      <sheetName val="Sampi"/>
      <sheetName val="Elast Check 1"/>
      <sheetName val="Elast Check 2"/>
      <sheetName val="Dockets"/>
      <sheetName val="Theory Letters"/>
      <sheetName val="Theory Other"/>
      <sheetName val="Theory P+"/>
      <sheetName val="Switching Potential"/>
      <sheetName val="Switch Letters"/>
      <sheetName val="Switch Other"/>
      <sheetName val="Switch P+"/>
      <sheetName val="Volume Caps"/>
      <sheetName val="VAT Rates"/>
      <sheetName val="Relationships"/>
      <sheetName val="Functions"/>
      <sheetName val="FPP Elasticities"/>
      <sheetName val="PDM Calcs"/>
      <sheetName val="PDM Calcs 2"/>
      <sheetName val="PDM indicators"/>
      <sheetName val="Key Parameters"/>
      <sheetName val="Zonal Uplifts"/>
      <sheetName val="Data Mapping"/>
      <sheetName val="EPM Matrix"/>
      <sheetName val="Inputs"/>
      <sheetName val="RPI-X"/>
      <sheetName val="Rho"/>
      <sheetName val="EPM Counterfactuals"/>
      <sheetName val="Entrant Price Input"/>
      <sheetName val="Strategy by Zone - 1 day"/>
      <sheetName val="Strategy by Zone - 2 day"/>
      <sheetName val="Strategy by Zone - 5 day"/>
      <sheetName val="DSA Inputs"/>
      <sheetName val="Data"/>
      <sheetName val="Strategy by Area A"/>
      <sheetName val="Pre ReRun Strategy A"/>
      <sheetName val="Strategy by Area B"/>
      <sheetName val="Pre ReRun Strategy B"/>
      <sheetName val="Coverage for NBM"/>
      <sheetName val="Phasing"/>
      <sheetName val="0607 SB"/>
      <sheetName val="0708"/>
      <sheetName val="0809"/>
      <sheetName val="0910"/>
      <sheetName val="1011"/>
      <sheetName val="1112"/>
      <sheetName val="1213"/>
      <sheetName val="1314"/>
      <sheetName val="1415"/>
      <sheetName val="1516"/>
      <sheetName val="1617"/>
      <sheetName val="1718"/>
      <sheetName val="1819"/>
      <sheetName val="1920"/>
      <sheetName val="2021"/>
      <sheetName val="2122"/>
      <sheetName val="2223"/>
      <sheetName val="2324"/>
      <sheetName val="Summary"/>
      <sheetName val="Entrant Summary"/>
      <sheetName val="FPP Phasing"/>
      <sheetName val="FPP Data"/>
      <sheetName val="FPP Data Mapping"/>
      <sheetName val="FPP EPM Inputs"/>
      <sheetName val="Entrant Upstream Price Input"/>
      <sheetName val="EPM QR Inputs"/>
      <sheetName val="FPP 0809"/>
      <sheetName val="FPP 0910"/>
      <sheetName val="FPP 1011"/>
      <sheetName val="FPP 1112"/>
      <sheetName val="FPP 1213"/>
      <sheetName val="FPP 1314"/>
      <sheetName val="FPP 1415"/>
      <sheetName val="FPP 1516"/>
      <sheetName val="FPP 1617"/>
      <sheetName val="FPP 1718"/>
      <sheetName val="FPP 1819"/>
      <sheetName val="FPP 1920"/>
      <sheetName val="FPP 2021"/>
      <sheetName val="FPP 2122"/>
      <sheetName val="FPP 2223"/>
      <sheetName val="FPP 2324"/>
      <sheetName val="FPP EPM Summary"/>
    </sheetNames>
    <sheetDataSet>
      <sheetData sheetId="0" refreshError="1"/>
      <sheetData sheetId="1" refreshError="1"/>
      <sheetData sheetId="2" refreshError="1"/>
      <sheetData sheetId="3" refreshError="1"/>
      <sheetData sheetId="4">
        <row r="1">
          <cell r="B1">
            <v>1</v>
          </cell>
        </row>
      </sheetData>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ow r="8">
          <cell r="A8">
            <v>1</v>
          </cell>
        </row>
      </sheetData>
      <sheetData sheetId="16">
        <row r="65">
          <cell r="C65">
            <v>258.89999999999998</v>
          </cell>
        </row>
      </sheetData>
      <sheetData sheetId="17" refreshError="1"/>
      <sheetData sheetId="18" refreshError="1"/>
      <sheetData sheetId="19">
        <row r="2">
          <cell r="BU2" t="str">
            <v>2004/05</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ow r="3">
          <cell r="G3" t="str">
            <v>Mu</v>
          </cell>
          <cell r="H3" t="str">
            <v>Sigma</v>
          </cell>
          <cell r="I3" t="str">
            <v>Min</v>
          </cell>
          <cell r="J3" t="str">
            <v>Max</v>
          </cell>
          <cell r="K3" t="str">
            <v>Price Ratio</v>
          </cell>
        </row>
      </sheetData>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ow r="198">
          <cell r="L198">
            <v>0</v>
          </cell>
        </row>
      </sheetData>
      <sheetData sheetId="78">
        <row r="198">
          <cell r="L198">
            <v>0</v>
          </cell>
        </row>
      </sheetData>
      <sheetData sheetId="79">
        <row r="198">
          <cell r="L198">
            <v>0</v>
          </cell>
        </row>
      </sheetData>
      <sheetData sheetId="80">
        <row r="198">
          <cell r="L198">
            <v>0</v>
          </cell>
        </row>
      </sheetData>
      <sheetData sheetId="81">
        <row r="198">
          <cell r="L198">
            <v>0</v>
          </cell>
        </row>
      </sheetData>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ow r="6">
          <cell r="B6" t="str">
            <v>My Hermes</v>
          </cell>
        </row>
      </sheetData>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Control"/>
      <sheetName val="Cockpit"/>
      <sheetName val="Costs"/>
      <sheetName val="SPACE Traffic"/>
      <sheetName val="ONS Stats"/>
      <sheetName val="Traffic Splits"/>
      <sheetName val="New SPACE 2019 Input"/>
      <sheetName val="SPACE Format Mapping"/>
      <sheetName val="Int MC Extract Inputs"/>
      <sheetName val="Misc Fee Inputs"/>
      <sheetName val="Summary Input"/>
      <sheetName val="Base Price"/>
      <sheetName val="Discount"/>
      <sheetName val="Gradient"/>
      <sheetName val="Zonal"/>
      <sheetName val="Trays"/>
      <sheetName val="All Prices T-1"/>
      <sheetName val="All Prices"/>
      <sheetName val="Avg Price Change"/>
      <sheetName val="Price Summary - STD"/>
      <sheetName val="Price Summary - PREM"/>
      <sheetName val="Paper Tables"/>
      <sheetName val="IT File - new Format"/>
      <sheetName val="1.1 Bespoke Parcels"/>
      <sheetName val="Letters (New)"/>
      <sheetName val="Letters Other Charges (New)"/>
      <sheetName val="Premium (New)"/>
      <sheetName val="Premium Other Charges (New)"/>
      <sheetName val="Parcels Pricing Formula (New)"/>
      <sheetName val="Parcels Other Charges (New)"/>
      <sheetName val="1.1 Letters PP1"/>
      <sheetName val="1.1 Letters PP2"/>
      <sheetName val="1.1 Letters Zonal"/>
      <sheetName val="1.1 Letters Regional"/>
      <sheetName val="6.1 Letters Other Charges"/>
      <sheetName val="1.1 Premium"/>
      <sheetName val="1.1 Parcels PP1"/>
      <sheetName val="1.1 Parcels PP2"/>
      <sheetName val="1.1 Parcels Zonal"/>
      <sheetName val="1.1 Parcels Regional"/>
      <sheetName val="6.1 Parcels Other Charges"/>
      <sheetName val="non-postable - new format"/>
    </sheetNames>
    <sheetDataSet>
      <sheetData sheetId="0"/>
      <sheetData sheetId="1">
        <row r="2">
          <cell r="C2" t="str">
            <v>2023/24</v>
          </cell>
        </row>
        <row r="3">
          <cell r="C3" t="str">
            <v>2022/23</v>
          </cell>
        </row>
      </sheetData>
      <sheetData sheetId="2"/>
      <sheetData sheetId="3"/>
      <sheetData sheetId="4"/>
      <sheetData sheetId="5"/>
      <sheetData sheetId="6"/>
      <sheetData sheetId="7"/>
      <sheetData sheetId="8"/>
      <sheetData sheetId="9">
        <row r="4">
          <cell r="P4">
            <v>0.29580000000000001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A1" t="str">
            <v>Royal Mail Wholesale Premium Prices from 3rd April 2023</v>
          </cell>
        </row>
      </sheetData>
      <sheetData sheetId="27">
        <row r="1">
          <cell r="A1" t="str">
            <v>Premium - Other Access Charges - Prices from 3rd April 2023</v>
          </cell>
        </row>
      </sheetData>
      <sheetData sheetId="28"/>
      <sheetData sheetId="29">
        <row r="4">
          <cell r="D4" t="str">
            <v>270 pence</v>
          </cell>
        </row>
      </sheetData>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Version Control"/>
      <sheetName val="Cockpit"/>
      <sheetName val="Volumes input"/>
      <sheetName val="Cost multipliers input"/>
      <sheetName val="Cost workings"/>
      <sheetName val="Special Pricing Contracts"/>
      <sheetName val="Int Airmail inputs"/>
      <sheetName val="Int Surface inputs"/>
      <sheetName val="Schemes Pricing"/>
      <sheetName val="Product Matrix to Schemes"/>
      <sheetName val="Volume bands input"/>
      <sheetName val="Extra Vol Splits not in SPACE"/>
      <sheetName val="SPACE Output 2013-14"/>
      <sheetName val="SPACE Output 2014-15"/>
      <sheetName val="Input to SPACE"/>
      <sheetName val="DSA prices"/>
      <sheetName val="USO control pad"/>
      <sheetName val="Stamps"/>
      <sheetName val="Meters"/>
      <sheetName val="Account"/>
      <sheetName val="Special Delivery"/>
      <sheetName val="International Airmail"/>
      <sheetName val="International Surface Mail"/>
      <sheetName val="Business Mail control pad"/>
      <sheetName val="BM Unsorted"/>
      <sheetName val="BM Unsorted Mech"/>
      <sheetName val="BM High 1C"/>
      <sheetName val="BM High 2C"/>
      <sheetName val="BM High Economy"/>
      <sheetName val="BM Low 1C"/>
      <sheetName val="BM Low 2C"/>
      <sheetName val="BM Low Economy"/>
      <sheetName val="Publishing mail control pad"/>
      <sheetName val="Publ Mail Low 1C"/>
      <sheetName val="Publ Mail Low 2C"/>
      <sheetName val="Publ Mail High 1C"/>
      <sheetName val="Publ Mail High 2C"/>
      <sheetName val="Advertising Mail control pad"/>
      <sheetName val="ADV Unsorted"/>
      <sheetName val="ADV Unsorted Mech"/>
      <sheetName val="ADV Low 1C"/>
      <sheetName val="ADV Low 2C"/>
      <sheetName val="ADV Low Economy"/>
      <sheetName val="ADV High 1C"/>
      <sheetName val="ADV High 2C"/>
      <sheetName val="ADV High Economy"/>
      <sheetName val="SUS High 1C"/>
      <sheetName val="SUS High 2C"/>
      <sheetName val="SUS High Economy"/>
      <sheetName val="SUS Low 1C"/>
      <sheetName val="SUS Low 2C"/>
      <sheetName val="SUS Low Economy"/>
      <sheetName val="CNP Products Control Pad"/>
      <sheetName val="RM24 &amp; RM48"/>
      <sheetName val="RM24 &amp;RM48 Sort 8"/>
      <sheetName val="RM Tracked Returns 24&amp;48"/>
      <sheetName val="Response Services Control Pad"/>
      <sheetName val="Response Services"/>
      <sheetName val="2C Price Cap"/>
      <sheetName val="Margin squeeze summary"/>
      <sheetName val="Retail data hub"/>
      <sheetName val="Product Margins"/>
      <sheetName val="Product Margins Upstream"/>
      <sheetName val="Price comparison band A"/>
      <sheetName val="Price comparison band E"/>
      <sheetName val="Market Area summary"/>
      <sheetName val="Average Increases"/>
      <sheetName val="Price Guides Spec Del"/>
      <sheetName val="Explanations"/>
      <sheetName val="Datasets"/>
      <sheetName val="LLs comparison"/>
    </sheetNames>
    <sheetDataSet>
      <sheetData sheetId="0" refreshError="1"/>
      <sheetData sheetId="1" refreshError="1"/>
      <sheetData sheetId="2">
        <row r="3">
          <cell r="C3" t="str">
            <v>2014/15</v>
          </cell>
        </row>
      </sheetData>
      <sheetData sheetId="3" refreshError="1"/>
      <sheetData sheetId="4" refreshError="1"/>
      <sheetData sheetId="5" refreshError="1"/>
      <sheetData sheetId="6" refreshError="1"/>
      <sheetData sheetId="7" refreshError="1"/>
      <sheetData sheetId="8" refreshError="1"/>
      <sheetData sheetId="9" refreshError="1"/>
      <sheetData sheetId="10">
        <row r="3">
          <cell r="E3" t="str">
            <v>First Time User</v>
          </cell>
          <cell r="F3" t="str">
            <v>TMIs</v>
          </cell>
          <cell r="G3" t="str">
            <v>Multi-Stage</v>
          </cell>
          <cell r="H3" t="str">
            <v>IM - retention</v>
          </cell>
          <cell r="I3" t="str">
            <v>IM - growth</v>
          </cell>
          <cell r="J3" t="str">
            <v>N Brown - retention</v>
          </cell>
          <cell r="K3" t="str">
            <v>N Brown - growth</v>
          </cell>
          <cell r="L3" t="str">
            <v>Catalogues</v>
          </cell>
          <cell r="M3" t="str">
            <v>Publishing</v>
          </cell>
          <cell r="N3" t="str">
            <v>Scheme 10</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ow r="7">
          <cell r="B7" t="str">
            <v>Stamp 1</v>
          </cell>
        </row>
      </sheetData>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royalmail.dockethub.com/Login"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royalmail.dockethub.com/Logi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828E1-942A-43FA-A563-7E16F9E215E1}">
  <sheetPr>
    <pageSetUpPr fitToPage="1"/>
  </sheetPr>
  <dimension ref="A1:Z54"/>
  <sheetViews>
    <sheetView showGridLines="0" tabSelected="1" zoomScale="85" zoomScaleNormal="85" workbookViewId="0">
      <pane ySplit="8" topLeftCell="A9" activePane="bottomLeft" state="frozen"/>
      <selection activeCell="P8" sqref="P8"/>
      <selection pane="bottomLeft" activeCell="B5" sqref="B5"/>
    </sheetView>
  </sheetViews>
  <sheetFormatPr defaultRowHeight="14.4" x14ac:dyDescent="0.3"/>
  <cols>
    <col min="1" max="1" width="2.5546875" style="4" customWidth="1"/>
    <col min="2" max="2" width="55.109375" style="4" customWidth="1"/>
    <col min="3" max="3" width="11.77734375" style="4" customWidth="1"/>
    <col min="4" max="5" width="9.33203125" style="40" customWidth="1"/>
    <col min="6" max="7" width="9.33203125" style="5" customWidth="1"/>
    <col min="8" max="8" width="2.5546875" customWidth="1"/>
    <col min="9" max="9" width="11.77734375" style="4" customWidth="1"/>
    <col min="10" max="11" width="9.33203125" style="40" customWidth="1"/>
    <col min="12" max="13" width="9.33203125" style="5" customWidth="1"/>
    <col min="14" max="14" width="2.5546875" style="4" customWidth="1"/>
    <col min="15" max="15" width="11.77734375" style="4" customWidth="1"/>
    <col min="16" max="17" width="9.33203125" style="40" customWidth="1"/>
    <col min="18" max="19" width="9.33203125" style="5" customWidth="1"/>
    <col min="20" max="20" width="2.5546875" style="4" customWidth="1"/>
    <col min="21" max="21" width="11.77734375" style="4" customWidth="1"/>
    <col min="22" max="23" width="9.33203125" style="40" customWidth="1"/>
    <col min="24" max="25" width="9.33203125" style="5" customWidth="1"/>
    <col min="26" max="26" width="2.5546875" style="4" customWidth="1"/>
    <col min="27" max="16384" width="8.88671875" style="4"/>
  </cols>
  <sheetData>
    <row r="1" spans="1:26" s="3" customFormat="1" ht="17.399999999999999" x14ac:dyDescent="0.3">
      <c r="A1" s="1" t="s">
        <v>105</v>
      </c>
      <c r="B1" s="1"/>
      <c r="C1" s="1"/>
      <c r="D1" s="1"/>
      <c r="E1" s="1"/>
      <c r="F1" s="2"/>
      <c r="I1" s="1"/>
      <c r="J1" s="1"/>
      <c r="K1" s="1"/>
      <c r="L1" s="2"/>
      <c r="O1" s="1"/>
      <c r="P1" s="1"/>
      <c r="Q1" s="1"/>
      <c r="R1" s="2"/>
      <c r="U1" s="1"/>
      <c r="V1" s="1"/>
      <c r="W1" s="1"/>
      <c r="X1" s="2"/>
    </row>
    <row r="2" spans="1:26" x14ac:dyDescent="0.3">
      <c r="D2" s="4"/>
      <c r="E2" s="4"/>
      <c r="J2" s="4"/>
      <c r="K2" s="4"/>
      <c r="P2" s="4"/>
      <c r="Q2" s="4"/>
      <c r="V2" s="4"/>
      <c r="W2" s="4"/>
      <c r="Z2"/>
    </row>
    <row r="3" spans="1:26" x14ac:dyDescent="0.3">
      <c r="A3" s="6" t="s">
        <v>0</v>
      </c>
      <c r="D3" s="4"/>
      <c r="E3" s="4"/>
      <c r="G3"/>
      <c r="J3" s="4"/>
      <c r="K3" s="4"/>
      <c r="P3" s="4"/>
      <c r="Q3" s="4"/>
      <c r="V3" s="4"/>
      <c r="W3" s="4"/>
      <c r="Z3"/>
    </row>
    <row r="4" spans="1:26" x14ac:dyDescent="0.3">
      <c r="A4" s="6"/>
      <c r="D4" s="4"/>
      <c r="E4" s="4"/>
      <c r="J4" s="4"/>
      <c r="K4" s="4"/>
      <c r="P4" s="4"/>
      <c r="Q4" s="4"/>
      <c r="V4" s="4"/>
      <c r="W4" s="4"/>
      <c r="Z4"/>
    </row>
    <row r="5" spans="1:26" s="7" customFormat="1" x14ac:dyDescent="0.25">
      <c r="B5" s="8" t="s">
        <v>1</v>
      </c>
      <c r="D5" s="11"/>
      <c r="E5" s="8"/>
      <c r="F5" s="10"/>
      <c r="G5" s="10"/>
      <c r="H5"/>
      <c r="J5" s="9"/>
      <c r="K5" s="8"/>
      <c r="L5" s="10"/>
      <c r="M5" s="10"/>
      <c r="P5" s="9"/>
      <c r="Q5" s="8"/>
      <c r="R5" s="10"/>
      <c r="S5" s="10"/>
      <c r="V5" s="9"/>
      <c r="W5" s="8"/>
      <c r="X5" s="10"/>
      <c r="Y5" s="10"/>
      <c r="Z5"/>
    </row>
    <row r="6" spans="1:26" s="7" customFormat="1" x14ac:dyDescent="0.25">
      <c r="B6" s="8"/>
      <c r="D6" s="9"/>
      <c r="E6" s="8"/>
      <c r="F6" s="10"/>
      <c r="G6" s="10"/>
      <c r="H6"/>
      <c r="J6" s="9"/>
      <c r="K6" s="8"/>
      <c r="L6" s="10"/>
      <c r="M6" s="10"/>
      <c r="P6" s="9"/>
      <c r="Q6" s="8"/>
      <c r="R6" s="10"/>
      <c r="S6" s="10"/>
      <c r="V6" s="9"/>
      <c r="W6" s="8"/>
      <c r="X6" s="10"/>
      <c r="Y6" s="10"/>
      <c r="Z6"/>
    </row>
    <row r="7" spans="1:26" x14ac:dyDescent="0.3">
      <c r="B7"/>
      <c r="C7" s="169" t="s">
        <v>2</v>
      </c>
      <c r="D7" s="170"/>
      <c r="E7" s="170"/>
      <c r="F7" s="170"/>
      <c r="G7" s="171"/>
      <c r="I7" s="172" t="s">
        <v>3</v>
      </c>
      <c r="J7" s="173"/>
      <c r="K7" s="173"/>
      <c r="L7" s="173"/>
      <c r="M7" s="174"/>
      <c r="O7" s="163" t="s">
        <v>4</v>
      </c>
      <c r="P7" s="164"/>
      <c r="Q7" s="164"/>
      <c r="R7" s="164"/>
      <c r="S7" s="165"/>
      <c r="U7" s="166" t="s">
        <v>5</v>
      </c>
      <c r="V7" s="167"/>
      <c r="W7" s="167"/>
      <c r="X7" s="167"/>
      <c r="Y7" s="168"/>
    </row>
    <row r="8" spans="1:26" s="12" customFormat="1" x14ac:dyDescent="0.3">
      <c r="B8" s="13" t="s">
        <v>6</v>
      </c>
      <c r="C8" s="13" t="s">
        <v>7</v>
      </c>
      <c r="D8" s="14" t="s">
        <v>8</v>
      </c>
      <c r="E8" s="15" t="s">
        <v>9</v>
      </c>
      <c r="F8" s="16" t="s">
        <v>10</v>
      </c>
      <c r="G8" s="17" t="s">
        <v>11</v>
      </c>
      <c r="H8" s="18"/>
      <c r="I8" s="13" t="s">
        <v>7</v>
      </c>
      <c r="J8" s="14" t="s">
        <v>8</v>
      </c>
      <c r="K8" s="15" t="s">
        <v>9</v>
      </c>
      <c r="L8" s="16" t="s">
        <v>10</v>
      </c>
      <c r="M8" s="17" t="s">
        <v>11</v>
      </c>
      <c r="O8" s="13" t="s">
        <v>7</v>
      </c>
      <c r="P8" s="14" t="s">
        <v>8</v>
      </c>
      <c r="Q8" s="15" t="s">
        <v>9</v>
      </c>
      <c r="R8" s="16" t="s">
        <v>10</v>
      </c>
      <c r="S8" s="17" t="s">
        <v>11</v>
      </c>
      <c r="U8" s="13" t="s">
        <v>7</v>
      </c>
      <c r="V8" s="14" t="s">
        <v>8</v>
      </c>
      <c r="W8" s="15" t="s">
        <v>9</v>
      </c>
      <c r="X8" s="16" t="s">
        <v>10</v>
      </c>
      <c r="Y8" s="17" t="s">
        <v>11</v>
      </c>
    </row>
    <row r="9" spans="1:26" x14ac:dyDescent="0.3">
      <c r="B9" s="19"/>
      <c r="C9" s="19"/>
      <c r="D9" s="20"/>
      <c r="E9" s="21"/>
      <c r="F9" s="22"/>
      <c r="G9" s="22"/>
      <c r="I9" s="19"/>
      <c r="J9" s="20"/>
      <c r="K9" s="21"/>
      <c r="L9" s="22"/>
      <c r="M9" s="22"/>
      <c r="O9" s="19"/>
      <c r="P9" s="20"/>
      <c r="Q9" s="21"/>
      <c r="R9" s="22"/>
      <c r="S9" s="22"/>
      <c r="U9" s="19"/>
      <c r="V9" s="20"/>
      <c r="W9" s="21"/>
      <c r="X9" s="22"/>
      <c r="Y9" s="22"/>
    </row>
    <row r="10" spans="1:26" ht="14.4" customHeight="1" x14ac:dyDescent="0.3">
      <c r="B10" s="181" t="s">
        <v>12</v>
      </c>
      <c r="D10" s="4"/>
      <c r="E10" s="4"/>
      <c r="F10" s="4"/>
      <c r="G10" s="4"/>
      <c r="J10" s="4"/>
      <c r="K10" s="4"/>
      <c r="L10" s="4"/>
      <c r="M10" s="4"/>
      <c r="P10" s="4"/>
      <c r="Q10" s="4"/>
      <c r="R10" s="4"/>
      <c r="S10" s="4"/>
      <c r="V10" s="4"/>
      <c r="W10" s="4"/>
      <c r="X10" s="4"/>
      <c r="Y10" s="4"/>
    </row>
    <row r="11" spans="1:26" s="7" customFormat="1" x14ac:dyDescent="0.3">
      <c r="B11" s="23" t="s">
        <v>13</v>
      </c>
      <c r="C11" s="23" t="s">
        <v>14</v>
      </c>
      <c r="D11" s="24">
        <v>52.145000000000003</v>
      </c>
      <c r="E11" s="25"/>
      <c r="F11" s="26"/>
      <c r="G11" s="27"/>
      <c r="H11"/>
      <c r="I11" s="23" t="s">
        <v>14</v>
      </c>
      <c r="J11" s="24">
        <v>55.14</v>
      </c>
      <c r="K11" s="25"/>
      <c r="L11" s="26"/>
      <c r="M11" s="27"/>
      <c r="O11" s="23" t="s">
        <v>14</v>
      </c>
      <c r="P11" s="24">
        <v>61.125999999999998</v>
      </c>
      <c r="Q11" s="25"/>
      <c r="R11" s="26"/>
      <c r="S11" s="27"/>
      <c r="U11" s="23" t="s">
        <v>14</v>
      </c>
      <c r="V11" s="24">
        <v>59.328000000000003</v>
      </c>
      <c r="W11" s="25"/>
      <c r="X11" s="26"/>
      <c r="Y11" s="27"/>
    </row>
    <row r="12" spans="1:26" x14ac:dyDescent="0.3">
      <c r="B12" s="23" t="s">
        <v>15</v>
      </c>
      <c r="C12" s="23" t="s">
        <v>14</v>
      </c>
      <c r="D12" s="24">
        <v>59.749000000000002</v>
      </c>
      <c r="E12" s="25"/>
      <c r="F12" s="26"/>
      <c r="G12" s="27"/>
      <c r="I12" s="23" t="s">
        <v>14</v>
      </c>
      <c r="J12" s="24">
        <v>63.180999999999997</v>
      </c>
      <c r="K12" s="25"/>
      <c r="L12" s="26"/>
      <c r="M12" s="27"/>
      <c r="O12" s="23" t="s">
        <v>14</v>
      </c>
      <c r="P12" s="24">
        <v>70.040000000000006</v>
      </c>
      <c r="Q12" s="25"/>
      <c r="R12" s="26"/>
      <c r="S12" s="27"/>
      <c r="U12" s="23" t="s">
        <v>14</v>
      </c>
      <c r="V12" s="24">
        <v>67.98</v>
      </c>
      <c r="W12" s="25"/>
      <c r="X12" s="26"/>
      <c r="Y12" s="27"/>
    </row>
    <row r="13" spans="1:26" x14ac:dyDescent="0.3">
      <c r="B13" s="23" t="s">
        <v>16</v>
      </c>
      <c r="C13" s="23" t="s">
        <v>14</v>
      </c>
      <c r="D13" s="24">
        <v>57.484000000000002</v>
      </c>
      <c r="E13" s="25"/>
      <c r="F13" s="26"/>
      <c r="G13" s="27"/>
      <c r="I13" s="23" t="s">
        <v>14</v>
      </c>
      <c r="J13" s="24">
        <v>60.786000000000001</v>
      </c>
      <c r="K13" s="25"/>
      <c r="L13" s="26"/>
      <c r="M13" s="27"/>
      <c r="O13" s="23" t="s">
        <v>14</v>
      </c>
      <c r="P13" s="24">
        <v>67.385000000000005</v>
      </c>
      <c r="Q13" s="25"/>
      <c r="R13" s="26"/>
      <c r="S13" s="27"/>
      <c r="U13" s="23" t="s">
        <v>14</v>
      </c>
      <c r="V13" s="24">
        <v>65.403000000000006</v>
      </c>
      <c r="W13" s="25"/>
      <c r="X13" s="26"/>
      <c r="Y13" s="27"/>
    </row>
    <row r="14" spans="1:26" x14ac:dyDescent="0.3">
      <c r="B14" s="28" t="s">
        <v>17</v>
      </c>
      <c r="C14" s="28" t="s">
        <v>14</v>
      </c>
      <c r="D14" s="29">
        <v>61.787999999999997</v>
      </c>
      <c r="E14" s="30"/>
      <c r="F14" s="31"/>
      <c r="G14" s="32"/>
      <c r="I14" s="28" t="s">
        <v>14</v>
      </c>
      <c r="J14" s="29">
        <v>64.400999999999996</v>
      </c>
      <c r="K14" s="30"/>
      <c r="L14" s="31"/>
      <c r="M14" s="32"/>
      <c r="O14" s="28" t="s">
        <v>14</v>
      </c>
      <c r="P14" s="29">
        <v>72.638999999999996</v>
      </c>
      <c r="Q14" s="30"/>
      <c r="R14" s="31"/>
      <c r="S14" s="32"/>
      <c r="U14" s="28" t="s">
        <v>14</v>
      </c>
      <c r="V14" s="29">
        <v>72.454999999999998</v>
      </c>
      <c r="W14" s="30"/>
      <c r="X14" s="31"/>
      <c r="Y14" s="32"/>
    </row>
    <row r="15" spans="1:26" x14ac:dyDescent="0.3">
      <c r="B15" s="33" t="s">
        <v>17</v>
      </c>
      <c r="C15" s="33" t="s">
        <v>18</v>
      </c>
      <c r="D15" s="34">
        <v>69.796000000000006</v>
      </c>
      <c r="E15" s="30"/>
      <c r="F15" s="31"/>
      <c r="G15" s="32"/>
      <c r="I15" s="33" t="s">
        <v>18</v>
      </c>
      <c r="J15" s="34">
        <v>72.748000000000005</v>
      </c>
      <c r="K15" s="30"/>
      <c r="L15" s="31"/>
      <c r="M15" s="32"/>
      <c r="O15" s="33" t="s">
        <v>18</v>
      </c>
      <c r="P15" s="34">
        <v>82.052999999999997</v>
      </c>
      <c r="Q15" s="30"/>
      <c r="R15" s="31"/>
      <c r="S15" s="32"/>
      <c r="U15" s="33" t="s">
        <v>18</v>
      </c>
      <c r="V15" s="34">
        <v>81.846000000000004</v>
      </c>
      <c r="W15" s="30"/>
      <c r="X15" s="31"/>
      <c r="Y15" s="32"/>
    </row>
    <row r="16" spans="1:26" x14ac:dyDescent="0.3">
      <c r="B16" s="35" t="s">
        <v>17</v>
      </c>
      <c r="C16" s="35" t="s">
        <v>19</v>
      </c>
      <c r="D16" s="36"/>
      <c r="E16" s="37">
        <v>100</v>
      </c>
      <c r="F16" s="38">
        <v>0.1386</v>
      </c>
      <c r="G16" s="39">
        <v>49.033000000000001</v>
      </c>
      <c r="I16" s="35" t="s">
        <v>19</v>
      </c>
      <c r="J16" s="36"/>
      <c r="K16" s="37">
        <v>100</v>
      </c>
      <c r="L16" s="38">
        <v>0.1444</v>
      </c>
      <c r="M16" s="39">
        <v>51.116399999999999</v>
      </c>
      <c r="O16" s="35" t="s">
        <v>19</v>
      </c>
      <c r="P16" s="36"/>
      <c r="Q16" s="37">
        <v>100</v>
      </c>
      <c r="R16" s="38">
        <v>0.16289999999999999</v>
      </c>
      <c r="S16" s="39">
        <v>57.649900000000002</v>
      </c>
      <c r="U16" s="35" t="s">
        <v>19</v>
      </c>
      <c r="V16" s="36"/>
      <c r="W16" s="37">
        <v>100</v>
      </c>
      <c r="X16" s="38">
        <v>0.16250000000000001</v>
      </c>
      <c r="Y16" s="39">
        <v>57.502699999999997</v>
      </c>
    </row>
    <row r="17" spans="2:25" x14ac:dyDescent="0.3">
      <c r="B17" s="28" t="s">
        <v>20</v>
      </c>
      <c r="C17" s="28" t="s">
        <v>14</v>
      </c>
      <c r="D17" s="29">
        <v>71.962000000000003</v>
      </c>
      <c r="E17" s="30"/>
      <c r="F17" s="31"/>
      <c r="G17" s="32"/>
      <c r="I17" s="28" t="s">
        <v>14</v>
      </c>
      <c r="J17" s="29">
        <v>75.006</v>
      </c>
      <c r="K17" s="30"/>
      <c r="L17" s="31"/>
      <c r="M17" s="32"/>
      <c r="O17" s="28" t="s">
        <v>14</v>
      </c>
      <c r="P17" s="29">
        <v>84.6</v>
      </c>
      <c r="Q17" s="30"/>
      <c r="R17" s="31"/>
      <c r="S17" s="32"/>
      <c r="U17" s="28" t="s">
        <v>14</v>
      </c>
      <c r="V17" s="29">
        <v>84.385999999999996</v>
      </c>
      <c r="W17" s="30"/>
      <c r="X17" s="31"/>
      <c r="Y17" s="32"/>
    </row>
    <row r="18" spans="2:25" x14ac:dyDescent="0.3">
      <c r="B18" s="33" t="s">
        <v>20</v>
      </c>
      <c r="C18" s="33" t="s">
        <v>18</v>
      </c>
      <c r="D18" s="34">
        <v>81.671000000000006</v>
      </c>
      <c r="E18" s="30"/>
      <c r="F18" s="31"/>
      <c r="G18" s="32"/>
      <c r="I18" s="33" t="s">
        <v>18</v>
      </c>
      <c r="J18" s="34">
        <v>85.126000000000005</v>
      </c>
      <c r="K18" s="30"/>
      <c r="L18" s="31"/>
      <c r="M18" s="32"/>
      <c r="O18" s="33" t="s">
        <v>18</v>
      </c>
      <c r="P18" s="34">
        <v>96.013999999999996</v>
      </c>
      <c r="Q18" s="30"/>
      <c r="R18" s="31"/>
      <c r="S18" s="32"/>
      <c r="U18" s="33" t="s">
        <v>18</v>
      </c>
      <c r="V18" s="34">
        <v>95.771000000000001</v>
      </c>
      <c r="W18" s="30"/>
      <c r="X18" s="31"/>
      <c r="Y18" s="32"/>
    </row>
    <row r="19" spans="2:25" x14ac:dyDescent="0.3">
      <c r="B19" s="35" t="s">
        <v>20</v>
      </c>
      <c r="C19" s="35" t="s">
        <v>19</v>
      </c>
      <c r="D19" s="36"/>
      <c r="E19" s="37">
        <v>100</v>
      </c>
      <c r="F19" s="38">
        <v>0.16139999999999999</v>
      </c>
      <c r="G19" s="39">
        <v>57.497</v>
      </c>
      <c r="I19" s="35" t="s">
        <v>19</v>
      </c>
      <c r="J19" s="36"/>
      <c r="K19" s="37">
        <v>100</v>
      </c>
      <c r="L19" s="38">
        <v>0.16819999999999999</v>
      </c>
      <c r="M19" s="39">
        <v>59.933</v>
      </c>
      <c r="O19" s="35" t="s">
        <v>19</v>
      </c>
      <c r="P19" s="36"/>
      <c r="Q19" s="37">
        <v>100</v>
      </c>
      <c r="R19" s="38">
        <v>0.18970000000000001</v>
      </c>
      <c r="S19" s="39">
        <v>67.600899999999996</v>
      </c>
      <c r="U19" s="35" t="s">
        <v>19</v>
      </c>
      <c r="V19" s="36"/>
      <c r="W19" s="37">
        <v>100</v>
      </c>
      <c r="X19" s="38">
        <v>0.18920000000000001</v>
      </c>
      <c r="Y19" s="39">
        <v>67.433400000000006</v>
      </c>
    </row>
    <row r="20" spans="2:25" x14ac:dyDescent="0.3">
      <c r="B20" s="28" t="s">
        <v>21</v>
      </c>
      <c r="C20" s="28" t="s">
        <v>14</v>
      </c>
      <c r="D20" s="29">
        <v>69.322000000000003</v>
      </c>
      <c r="E20" s="30"/>
      <c r="F20" s="31"/>
      <c r="G20" s="32"/>
      <c r="I20" s="28" t="s">
        <v>14</v>
      </c>
      <c r="J20" s="29">
        <v>72.254000000000005</v>
      </c>
      <c r="K20" s="30"/>
      <c r="L20" s="31"/>
      <c r="M20" s="32"/>
      <c r="O20" s="28" t="s">
        <v>14</v>
      </c>
      <c r="P20" s="29">
        <v>81.495999999999995</v>
      </c>
      <c r="Q20" s="30"/>
      <c r="R20" s="31"/>
      <c r="S20" s="32"/>
      <c r="U20" s="28" t="s">
        <v>14</v>
      </c>
      <c r="V20" s="29">
        <v>81.290000000000006</v>
      </c>
      <c r="W20" s="30"/>
      <c r="X20" s="31"/>
      <c r="Y20" s="32"/>
    </row>
    <row r="21" spans="2:25" x14ac:dyDescent="0.3">
      <c r="B21" s="33" t="s">
        <v>21</v>
      </c>
      <c r="C21" s="33" t="s">
        <v>18</v>
      </c>
      <c r="D21" s="34">
        <v>79.361999999999995</v>
      </c>
      <c r="E21" s="30"/>
      <c r="F21" s="31"/>
      <c r="G21" s="32"/>
      <c r="I21" s="33" t="s">
        <v>18</v>
      </c>
      <c r="J21" s="34">
        <v>82.718999999999994</v>
      </c>
      <c r="K21" s="30"/>
      <c r="L21" s="31"/>
      <c r="M21" s="32"/>
      <c r="O21" s="33" t="s">
        <v>18</v>
      </c>
      <c r="P21" s="34">
        <v>93.299000000000007</v>
      </c>
      <c r="Q21" s="30"/>
      <c r="R21" s="31"/>
      <c r="S21" s="32"/>
      <c r="U21" s="33" t="s">
        <v>18</v>
      </c>
      <c r="V21" s="34">
        <v>93.063999999999993</v>
      </c>
      <c r="W21" s="30"/>
      <c r="X21" s="31"/>
      <c r="Y21" s="32"/>
    </row>
    <row r="22" spans="2:25" x14ac:dyDescent="0.3">
      <c r="B22" s="35" t="s">
        <v>21</v>
      </c>
      <c r="C22" s="35" t="s">
        <v>19</v>
      </c>
      <c r="D22" s="36"/>
      <c r="E22" s="37">
        <v>100</v>
      </c>
      <c r="F22" s="38">
        <v>0.16059999999999999</v>
      </c>
      <c r="G22" s="39">
        <v>55.302900000000001</v>
      </c>
      <c r="I22" s="35" t="s">
        <v>19</v>
      </c>
      <c r="J22" s="36"/>
      <c r="K22" s="37">
        <v>100</v>
      </c>
      <c r="L22" s="38">
        <v>0.16739999999999999</v>
      </c>
      <c r="M22" s="39">
        <v>57.640999999999998</v>
      </c>
      <c r="O22" s="35" t="s">
        <v>19</v>
      </c>
      <c r="P22" s="36"/>
      <c r="Q22" s="37">
        <v>100</v>
      </c>
      <c r="R22" s="38">
        <v>0.1888</v>
      </c>
      <c r="S22" s="39">
        <v>65.015299999999996</v>
      </c>
      <c r="U22" s="35" t="s">
        <v>19</v>
      </c>
      <c r="V22" s="36"/>
      <c r="W22" s="37">
        <v>100</v>
      </c>
      <c r="X22" s="38">
        <v>0.1883</v>
      </c>
      <c r="Y22" s="39">
        <v>64.854699999999994</v>
      </c>
    </row>
    <row r="23" spans="2:25" x14ac:dyDescent="0.3">
      <c r="B23" s="41"/>
      <c r="D23" s="42"/>
      <c r="E23" s="43"/>
      <c r="F23" s="44"/>
      <c r="G23" s="44"/>
      <c r="J23" s="42"/>
      <c r="K23" s="43"/>
      <c r="L23" s="44"/>
      <c r="M23" s="44"/>
      <c r="P23" s="42"/>
      <c r="Q23" s="43"/>
      <c r="R23" s="44"/>
      <c r="S23" s="44"/>
      <c r="V23" s="42"/>
      <c r="W23" s="43"/>
      <c r="X23" s="44"/>
      <c r="Y23" s="44"/>
    </row>
    <row r="24" spans="2:25" x14ac:dyDescent="0.3">
      <c r="B24" s="181" t="s">
        <v>22</v>
      </c>
      <c r="D24" s="4"/>
      <c r="E24" s="4"/>
      <c r="F24" s="4"/>
      <c r="G24" s="4"/>
      <c r="J24" s="4"/>
      <c r="K24" s="4"/>
      <c r="L24" s="4"/>
      <c r="M24" s="4"/>
      <c r="P24" s="4"/>
      <c r="Q24" s="4"/>
      <c r="R24" s="4"/>
      <c r="S24" s="4"/>
      <c r="V24" s="4"/>
      <c r="W24" s="4"/>
      <c r="X24" s="4"/>
      <c r="Y24" s="4"/>
    </row>
    <row r="25" spans="2:25" x14ac:dyDescent="0.3">
      <c r="B25" s="45" t="s">
        <v>23</v>
      </c>
      <c r="C25" s="45" t="s">
        <v>14</v>
      </c>
      <c r="D25" s="29">
        <v>87.082999999999998</v>
      </c>
      <c r="E25" s="46"/>
      <c r="F25" s="47"/>
      <c r="G25" s="48"/>
      <c r="I25" s="45" t="s">
        <v>14</v>
      </c>
      <c r="J25" s="29">
        <v>90.766999999999996</v>
      </c>
      <c r="K25" s="46"/>
      <c r="L25" s="47"/>
      <c r="M25" s="48"/>
      <c r="O25" s="45" t="s">
        <v>14</v>
      </c>
      <c r="P25" s="29">
        <v>102.376</v>
      </c>
      <c r="Q25" s="46"/>
      <c r="R25" s="47"/>
      <c r="S25" s="48"/>
      <c r="U25" s="45" t="s">
        <v>14</v>
      </c>
      <c r="V25" s="29">
        <v>102.11799999999999</v>
      </c>
      <c r="W25" s="46"/>
      <c r="X25" s="47"/>
      <c r="Y25" s="48"/>
    </row>
    <row r="26" spans="2:25" x14ac:dyDescent="0.3">
      <c r="B26" s="49" t="s">
        <v>23</v>
      </c>
      <c r="C26" s="49" t="s">
        <v>18</v>
      </c>
      <c r="D26" s="34">
        <v>98.756</v>
      </c>
      <c r="E26" s="50"/>
      <c r="F26" s="51"/>
      <c r="G26" s="52"/>
      <c r="I26" s="49" t="s">
        <v>18</v>
      </c>
      <c r="J26" s="34">
        <v>102.93300000000001</v>
      </c>
      <c r="K26" s="50"/>
      <c r="L26" s="51"/>
      <c r="M26" s="52"/>
      <c r="O26" s="49" t="s">
        <v>18</v>
      </c>
      <c r="P26" s="34">
        <v>116.099</v>
      </c>
      <c r="Q26" s="50"/>
      <c r="R26" s="51"/>
      <c r="S26" s="52"/>
      <c r="U26" s="49" t="s">
        <v>18</v>
      </c>
      <c r="V26" s="34">
        <v>115.80500000000001</v>
      </c>
      <c r="W26" s="50"/>
      <c r="X26" s="51"/>
      <c r="Y26" s="52"/>
    </row>
    <row r="27" spans="2:25" x14ac:dyDescent="0.3">
      <c r="B27" s="49" t="s">
        <v>23</v>
      </c>
      <c r="C27" s="49" t="s">
        <v>24</v>
      </c>
      <c r="D27" s="34">
        <v>116.71899999999999</v>
      </c>
      <c r="E27" s="50"/>
      <c r="F27" s="51"/>
      <c r="G27" s="52"/>
      <c r="I27" s="49" t="s">
        <v>24</v>
      </c>
      <c r="J27" s="34">
        <v>121.65600000000001</v>
      </c>
      <c r="K27" s="50"/>
      <c r="L27" s="51"/>
      <c r="M27" s="52"/>
      <c r="O27" s="49" t="s">
        <v>24</v>
      </c>
      <c r="P27" s="34">
        <v>137.21600000000001</v>
      </c>
      <c r="Q27" s="50"/>
      <c r="R27" s="51"/>
      <c r="S27" s="52"/>
      <c r="U27" s="49" t="s">
        <v>24</v>
      </c>
      <c r="V27" s="34">
        <v>136.87</v>
      </c>
      <c r="W27" s="50"/>
      <c r="X27" s="51"/>
      <c r="Y27" s="52"/>
    </row>
    <row r="28" spans="2:25" x14ac:dyDescent="0.3">
      <c r="B28" s="53" t="s">
        <v>23</v>
      </c>
      <c r="C28" s="53" t="s">
        <v>25</v>
      </c>
      <c r="D28" s="36">
        <v>157.31899999999999</v>
      </c>
      <c r="E28" s="54"/>
      <c r="F28" s="55"/>
      <c r="G28" s="56"/>
      <c r="I28" s="53" t="s">
        <v>25</v>
      </c>
      <c r="J28" s="36">
        <v>163.97300000000001</v>
      </c>
      <c r="K28" s="54"/>
      <c r="L28" s="55"/>
      <c r="M28" s="56"/>
      <c r="O28" s="53" t="s">
        <v>25</v>
      </c>
      <c r="P28" s="36">
        <v>184.946</v>
      </c>
      <c r="Q28" s="54"/>
      <c r="R28" s="55"/>
      <c r="S28" s="56"/>
      <c r="U28" s="53" t="s">
        <v>25</v>
      </c>
      <c r="V28" s="36">
        <v>184.47900000000001</v>
      </c>
      <c r="W28" s="54"/>
      <c r="X28" s="55"/>
      <c r="Y28" s="56"/>
    </row>
    <row r="29" spans="2:25" x14ac:dyDescent="0.3">
      <c r="B29" s="28" t="s">
        <v>26</v>
      </c>
      <c r="C29" s="28" t="s">
        <v>14</v>
      </c>
      <c r="D29" s="29">
        <v>110.456</v>
      </c>
      <c r="E29" s="50"/>
      <c r="F29" s="51"/>
      <c r="G29" s="52"/>
      <c r="I29" s="28" t="s">
        <v>14</v>
      </c>
      <c r="J29" s="29">
        <v>115.128</v>
      </c>
      <c r="K29" s="50"/>
      <c r="L29" s="51"/>
      <c r="M29" s="52"/>
      <c r="O29" s="28" t="s">
        <v>14</v>
      </c>
      <c r="P29" s="29">
        <v>129.85400000000001</v>
      </c>
      <c r="Q29" s="50"/>
      <c r="R29" s="51"/>
      <c r="S29" s="52"/>
      <c r="U29" s="28" t="s">
        <v>14</v>
      </c>
      <c r="V29" s="29">
        <v>129.52600000000001</v>
      </c>
      <c r="W29" s="50"/>
      <c r="X29" s="51"/>
      <c r="Y29" s="52"/>
    </row>
    <row r="30" spans="2:25" x14ac:dyDescent="0.3">
      <c r="B30" s="33" t="s">
        <v>26</v>
      </c>
      <c r="C30" s="33" t="s">
        <v>18</v>
      </c>
      <c r="D30" s="34">
        <v>122.128</v>
      </c>
      <c r="E30" s="50"/>
      <c r="F30" s="51"/>
      <c r="G30" s="52"/>
      <c r="I30" s="33" t="s">
        <v>18</v>
      </c>
      <c r="J30" s="34">
        <v>127.294</v>
      </c>
      <c r="K30" s="50"/>
      <c r="L30" s="51"/>
      <c r="M30" s="52"/>
      <c r="O30" s="33" t="s">
        <v>18</v>
      </c>
      <c r="P30" s="34">
        <v>143.57599999999999</v>
      </c>
      <c r="Q30" s="50"/>
      <c r="R30" s="51"/>
      <c r="S30" s="52"/>
      <c r="U30" s="33" t="s">
        <v>18</v>
      </c>
      <c r="V30" s="34">
        <v>143.21299999999999</v>
      </c>
      <c r="W30" s="50"/>
      <c r="X30" s="51"/>
      <c r="Y30" s="52"/>
    </row>
    <row r="31" spans="2:25" x14ac:dyDescent="0.3">
      <c r="B31" s="49" t="s">
        <v>26</v>
      </c>
      <c r="C31" s="49" t="s">
        <v>24</v>
      </c>
      <c r="D31" s="34">
        <v>140.09200000000001</v>
      </c>
      <c r="E31" s="50"/>
      <c r="F31" s="51"/>
      <c r="G31" s="52"/>
      <c r="I31" s="49" t="s">
        <v>24</v>
      </c>
      <c r="J31" s="34">
        <v>146.017</v>
      </c>
      <c r="K31" s="50"/>
      <c r="L31" s="51"/>
      <c r="M31" s="52"/>
      <c r="O31" s="49" t="s">
        <v>24</v>
      </c>
      <c r="P31" s="34">
        <v>164.69300000000001</v>
      </c>
      <c r="Q31" s="50"/>
      <c r="R31" s="51"/>
      <c r="S31" s="52"/>
      <c r="U31" s="49" t="s">
        <v>24</v>
      </c>
      <c r="V31" s="34">
        <v>164.27799999999999</v>
      </c>
      <c r="W31" s="50"/>
      <c r="X31" s="51"/>
      <c r="Y31" s="52"/>
    </row>
    <row r="32" spans="2:25" x14ac:dyDescent="0.3">
      <c r="B32" s="53" t="s">
        <v>26</v>
      </c>
      <c r="C32" s="53" t="s">
        <v>25</v>
      </c>
      <c r="D32" s="36">
        <v>180.69200000000001</v>
      </c>
      <c r="E32" s="54"/>
      <c r="F32" s="55"/>
      <c r="G32" s="56"/>
      <c r="I32" s="53" t="s">
        <v>25</v>
      </c>
      <c r="J32" s="36">
        <v>188.334</v>
      </c>
      <c r="K32" s="54"/>
      <c r="L32" s="55"/>
      <c r="M32" s="56"/>
      <c r="O32" s="53" t="s">
        <v>25</v>
      </c>
      <c r="P32" s="36">
        <v>212.423</v>
      </c>
      <c r="Q32" s="54"/>
      <c r="R32" s="55"/>
      <c r="S32" s="56"/>
      <c r="U32" s="53" t="s">
        <v>25</v>
      </c>
      <c r="V32" s="36">
        <v>211.887</v>
      </c>
      <c r="W32" s="54"/>
      <c r="X32" s="55"/>
      <c r="Y32" s="56"/>
    </row>
    <row r="33" spans="2:25" x14ac:dyDescent="0.3">
      <c r="B33" s="45" t="s">
        <v>27</v>
      </c>
      <c r="C33" s="45" t="s">
        <v>14</v>
      </c>
      <c r="D33" s="29">
        <v>78.093000000000004</v>
      </c>
      <c r="E33" s="50"/>
      <c r="F33" s="51"/>
      <c r="G33" s="52"/>
      <c r="I33" s="45" t="s">
        <v>14</v>
      </c>
      <c r="J33" s="29">
        <v>81.397000000000006</v>
      </c>
      <c r="K33" s="50"/>
      <c r="L33" s="51"/>
      <c r="M33" s="52"/>
      <c r="O33" s="45" t="s">
        <v>14</v>
      </c>
      <c r="P33" s="29">
        <v>91.808000000000007</v>
      </c>
      <c r="Q33" s="50"/>
      <c r="R33" s="51"/>
      <c r="S33" s="52"/>
      <c r="U33" s="45" t="s">
        <v>14</v>
      </c>
      <c r="V33" s="29">
        <v>91.575999999999993</v>
      </c>
      <c r="W33" s="50"/>
      <c r="X33" s="51"/>
      <c r="Y33" s="52"/>
    </row>
    <row r="34" spans="2:25" x14ac:dyDescent="0.3">
      <c r="B34" s="49" t="s">
        <v>27</v>
      </c>
      <c r="C34" s="49" t="s">
        <v>18</v>
      </c>
      <c r="D34" s="34">
        <v>88.730999999999995</v>
      </c>
      <c r="E34" s="50"/>
      <c r="F34" s="51"/>
      <c r="G34" s="52"/>
      <c r="I34" s="49" t="s">
        <v>18</v>
      </c>
      <c r="J34" s="34">
        <v>92.483999999999995</v>
      </c>
      <c r="K34" s="50"/>
      <c r="L34" s="51"/>
      <c r="M34" s="52"/>
      <c r="O34" s="49" t="s">
        <v>18</v>
      </c>
      <c r="P34" s="34">
        <v>104.313</v>
      </c>
      <c r="Q34" s="50"/>
      <c r="R34" s="51"/>
      <c r="S34" s="52"/>
      <c r="U34" s="49" t="s">
        <v>18</v>
      </c>
      <c r="V34" s="34">
        <v>104.05</v>
      </c>
      <c r="W34" s="50"/>
      <c r="X34" s="51"/>
      <c r="Y34" s="52"/>
    </row>
    <row r="35" spans="2:25" x14ac:dyDescent="0.3">
      <c r="B35" s="49" t="s">
        <v>27</v>
      </c>
      <c r="C35" s="49" t="s">
        <v>24</v>
      </c>
      <c r="D35" s="34">
        <v>104.54</v>
      </c>
      <c r="E35" s="50"/>
      <c r="F35" s="51"/>
      <c r="G35" s="52"/>
      <c r="I35" s="49" t="s">
        <v>24</v>
      </c>
      <c r="J35" s="34">
        <v>108.962</v>
      </c>
      <c r="K35" s="50"/>
      <c r="L35" s="51"/>
      <c r="M35" s="52"/>
      <c r="O35" s="49" t="s">
        <v>24</v>
      </c>
      <c r="P35" s="34">
        <v>122.899</v>
      </c>
      <c r="Q35" s="50"/>
      <c r="R35" s="51"/>
      <c r="S35" s="52"/>
      <c r="U35" s="49" t="s">
        <v>24</v>
      </c>
      <c r="V35" s="34">
        <v>122.58799999999999</v>
      </c>
      <c r="W35" s="50"/>
      <c r="X35" s="51"/>
      <c r="Y35" s="52"/>
    </row>
    <row r="36" spans="2:25" x14ac:dyDescent="0.3">
      <c r="B36" s="53" t="s">
        <v>27</v>
      </c>
      <c r="C36" s="53" t="s">
        <v>25</v>
      </c>
      <c r="D36" s="36">
        <v>140.20599999999999</v>
      </c>
      <c r="E36" s="54"/>
      <c r="F36" s="55"/>
      <c r="G36" s="56"/>
      <c r="I36" s="53" t="s">
        <v>25</v>
      </c>
      <c r="J36" s="36">
        <v>146.136</v>
      </c>
      <c r="K36" s="54"/>
      <c r="L36" s="55"/>
      <c r="M36" s="56"/>
      <c r="O36" s="53" t="s">
        <v>25</v>
      </c>
      <c r="P36" s="36">
        <v>164.828</v>
      </c>
      <c r="Q36" s="54"/>
      <c r="R36" s="55"/>
      <c r="S36" s="56"/>
      <c r="U36" s="53" t="s">
        <v>25</v>
      </c>
      <c r="V36" s="36">
        <v>164.41200000000001</v>
      </c>
      <c r="W36" s="54"/>
      <c r="X36" s="55"/>
      <c r="Y36" s="56"/>
    </row>
    <row r="37" spans="2:25" x14ac:dyDescent="0.3">
      <c r="B37" s="28" t="s">
        <v>28</v>
      </c>
      <c r="C37" s="28" t="s">
        <v>14</v>
      </c>
      <c r="D37" s="29">
        <v>103.425</v>
      </c>
      <c r="E37" s="50"/>
      <c r="F37" s="51"/>
      <c r="G37" s="52"/>
      <c r="I37" s="28" t="s">
        <v>14</v>
      </c>
      <c r="J37" s="29">
        <v>107.79900000000001</v>
      </c>
      <c r="K37" s="50"/>
      <c r="L37" s="51"/>
      <c r="M37" s="52"/>
      <c r="O37" s="28" t="s">
        <v>14</v>
      </c>
      <c r="P37" s="29">
        <v>121.587</v>
      </c>
      <c r="Q37" s="50"/>
      <c r="R37" s="51"/>
      <c r="S37" s="52"/>
      <c r="U37" s="28" t="s">
        <v>14</v>
      </c>
      <c r="V37" s="29">
        <v>121.28</v>
      </c>
      <c r="W37" s="50"/>
      <c r="X37" s="51"/>
      <c r="Y37" s="52"/>
    </row>
    <row r="38" spans="2:25" x14ac:dyDescent="0.3">
      <c r="B38" s="33" t="s">
        <v>28</v>
      </c>
      <c r="C38" s="33" t="s">
        <v>18</v>
      </c>
      <c r="D38" s="34">
        <v>115.705</v>
      </c>
      <c r="E38" s="50"/>
      <c r="F38" s="51"/>
      <c r="G38" s="52"/>
      <c r="I38" s="33" t="s">
        <v>18</v>
      </c>
      <c r="J38" s="34">
        <v>120.599</v>
      </c>
      <c r="K38" s="50"/>
      <c r="L38" s="51"/>
      <c r="M38" s="52"/>
      <c r="O38" s="33" t="s">
        <v>18</v>
      </c>
      <c r="P38" s="34">
        <v>136.024</v>
      </c>
      <c r="Q38" s="50"/>
      <c r="R38" s="51"/>
      <c r="S38" s="52"/>
      <c r="U38" s="33" t="s">
        <v>18</v>
      </c>
      <c r="V38" s="34">
        <v>135.68</v>
      </c>
      <c r="W38" s="50"/>
      <c r="X38" s="51"/>
      <c r="Y38" s="52"/>
    </row>
    <row r="39" spans="2:25" x14ac:dyDescent="0.3">
      <c r="B39" s="49" t="s">
        <v>28</v>
      </c>
      <c r="C39" s="49" t="s">
        <v>24</v>
      </c>
      <c r="D39" s="34">
        <v>132.72300000000001</v>
      </c>
      <c r="E39" s="50"/>
      <c r="F39" s="51"/>
      <c r="G39" s="52"/>
      <c r="I39" s="49" t="s">
        <v>24</v>
      </c>
      <c r="J39" s="34">
        <v>138.33600000000001</v>
      </c>
      <c r="K39" s="50"/>
      <c r="L39" s="51"/>
      <c r="M39" s="52"/>
      <c r="O39" s="49" t="s">
        <v>24</v>
      </c>
      <c r="P39" s="34">
        <v>156.03100000000001</v>
      </c>
      <c r="Q39" s="50"/>
      <c r="R39" s="51"/>
      <c r="S39" s="52"/>
      <c r="U39" s="49" t="s">
        <v>24</v>
      </c>
      <c r="V39" s="34">
        <v>155.637</v>
      </c>
      <c r="W39" s="50"/>
      <c r="X39" s="51"/>
      <c r="Y39" s="52"/>
    </row>
    <row r="40" spans="2:25" x14ac:dyDescent="0.3">
      <c r="B40" s="53" t="s">
        <v>28</v>
      </c>
      <c r="C40" s="53" t="s">
        <v>25</v>
      </c>
      <c r="D40" s="36">
        <v>171.1</v>
      </c>
      <c r="E40" s="54"/>
      <c r="F40" s="55"/>
      <c r="G40" s="56"/>
      <c r="I40" s="53" t="s">
        <v>25</v>
      </c>
      <c r="J40" s="36">
        <v>178.33799999999999</v>
      </c>
      <c r="K40" s="54"/>
      <c r="L40" s="55"/>
      <c r="M40" s="56"/>
      <c r="O40" s="53" t="s">
        <v>25</v>
      </c>
      <c r="P40" s="36">
        <v>201.148</v>
      </c>
      <c r="Q40" s="54"/>
      <c r="R40" s="55"/>
      <c r="S40" s="56"/>
      <c r="U40" s="53" t="s">
        <v>25</v>
      </c>
      <c r="V40" s="36">
        <v>200.64</v>
      </c>
      <c r="W40" s="54"/>
      <c r="X40" s="55"/>
      <c r="Y40" s="56"/>
    </row>
    <row r="42" spans="2:25" x14ac:dyDescent="0.3">
      <c r="B42" s="181" t="s">
        <v>29</v>
      </c>
      <c r="D42" s="4"/>
      <c r="E42" s="4"/>
      <c r="F42" s="4"/>
      <c r="G42" s="4"/>
      <c r="J42" s="4"/>
      <c r="K42" s="4"/>
      <c r="L42" s="4"/>
      <c r="M42" s="4"/>
      <c r="P42" s="4"/>
      <c r="Q42" s="4"/>
      <c r="R42" s="4"/>
      <c r="S42" s="4"/>
      <c r="V42" s="4"/>
      <c r="W42" s="4"/>
      <c r="X42" s="4"/>
      <c r="Y42" s="4"/>
    </row>
    <row r="43" spans="2:25" x14ac:dyDescent="0.3">
      <c r="B43" s="57" t="s">
        <v>30</v>
      </c>
      <c r="C43" s="45" t="s">
        <v>31</v>
      </c>
      <c r="D43" s="29">
        <v>198.053</v>
      </c>
      <c r="E43" s="46"/>
      <c r="F43" s="47"/>
      <c r="G43" s="48"/>
      <c r="I43" s="45" t="s">
        <v>31</v>
      </c>
      <c r="J43" s="29">
        <v>212.60599999999999</v>
      </c>
      <c r="K43" s="46"/>
      <c r="L43" s="47"/>
      <c r="M43" s="48"/>
      <c r="O43" s="45" t="s">
        <v>31</v>
      </c>
      <c r="P43" s="29">
        <v>260.91500000000002</v>
      </c>
      <c r="Q43" s="46"/>
      <c r="R43" s="47"/>
      <c r="S43" s="48"/>
      <c r="U43" s="45" t="s">
        <v>31</v>
      </c>
      <c r="V43" s="29">
        <v>222.11</v>
      </c>
      <c r="W43" s="46"/>
      <c r="X43" s="47"/>
      <c r="Y43" s="48"/>
    </row>
    <row r="44" spans="2:25" x14ac:dyDescent="0.3">
      <c r="B44" s="58" t="s">
        <v>30</v>
      </c>
      <c r="C44" s="49" t="s">
        <v>32</v>
      </c>
      <c r="D44" s="34">
        <v>284.09100000000001</v>
      </c>
      <c r="E44" s="50"/>
      <c r="F44" s="51"/>
      <c r="G44" s="52"/>
      <c r="I44" s="49" t="s">
        <v>32</v>
      </c>
      <c r="J44" s="34">
        <v>304.96600000000001</v>
      </c>
      <c r="K44" s="50"/>
      <c r="L44" s="51"/>
      <c r="M44" s="52"/>
      <c r="O44" s="49" t="s">
        <v>32</v>
      </c>
      <c r="P44" s="34">
        <v>374.262</v>
      </c>
      <c r="Q44" s="50"/>
      <c r="R44" s="51"/>
      <c r="S44" s="52"/>
      <c r="U44" s="49" t="s">
        <v>32</v>
      </c>
      <c r="V44" s="34">
        <v>318.60000000000002</v>
      </c>
      <c r="W44" s="50"/>
      <c r="X44" s="51"/>
      <c r="Y44" s="52"/>
    </row>
    <row r="45" spans="2:25" x14ac:dyDescent="0.3">
      <c r="B45" s="58" t="s">
        <v>30</v>
      </c>
      <c r="C45" s="49" t="s">
        <v>33</v>
      </c>
      <c r="D45" s="34">
        <v>284.09100000000001</v>
      </c>
      <c r="E45" s="50"/>
      <c r="F45" s="51"/>
      <c r="G45" s="52"/>
      <c r="I45" s="49" t="s">
        <v>33</v>
      </c>
      <c r="J45" s="34">
        <v>304.96600000000001</v>
      </c>
      <c r="K45" s="50"/>
      <c r="L45" s="51"/>
      <c r="M45" s="52"/>
      <c r="O45" s="49" t="s">
        <v>33</v>
      </c>
      <c r="P45" s="34">
        <v>374.262</v>
      </c>
      <c r="Q45" s="50"/>
      <c r="R45" s="51"/>
      <c r="S45" s="52"/>
      <c r="U45" s="49" t="s">
        <v>33</v>
      </c>
      <c r="V45" s="34">
        <v>318.60000000000002</v>
      </c>
      <c r="W45" s="50"/>
      <c r="X45" s="51"/>
      <c r="Y45" s="52"/>
    </row>
    <row r="46" spans="2:25" x14ac:dyDescent="0.3">
      <c r="B46" s="58" t="s">
        <v>30</v>
      </c>
      <c r="C46" s="49" t="s">
        <v>34</v>
      </c>
      <c r="D46" s="34">
        <v>284.09100000000001</v>
      </c>
      <c r="E46" s="50"/>
      <c r="F46" s="51"/>
      <c r="G46" s="52"/>
      <c r="I46" s="49" t="s">
        <v>34</v>
      </c>
      <c r="J46" s="34">
        <v>304.96600000000001</v>
      </c>
      <c r="K46" s="50"/>
      <c r="L46" s="51"/>
      <c r="M46" s="52"/>
      <c r="O46" s="49" t="s">
        <v>34</v>
      </c>
      <c r="P46" s="34">
        <v>374.262</v>
      </c>
      <c r="Q46" s="50"/>
      <c r="R46" s="51"/>
      <c r="S46" s="52"/>
      <c r="U46" s="49" t="s">
        <v>34</v>
      </c>
      <c r="V46" s="34">
        <v>318.60000000000002</v>
      </c>
      <c r="W46" s="50"/>
      <c r="X46" s="51"/>
      <c r="Y46" s="52"/>
    </row>
    <row r="47" spans="2:25" x14ac:dyDescent="0.3">
      <c r="B47" s="59" t="s">
        <v>30</v>
      </c>
      <c r="C47" s="53" t="s">
        <v>35</v>
      </c>
      <c r="D47" s="36">
        <v>284.09100000000001</v>
      </c>
      <c r="E47" s="54"/>
      <c r="F47" s="55"/>
      <c r="G47" s="56"/>
      <c r="I47" s="53" t="s">
        <v>35</v>
      </c>
      <c r="J47" s="36">
        <v>304.96600000000001</v>
      </c>
      <c r="K47" s="54"/>
      <c r="L47" s="55"/>
      <c r="M47" s="56"/>
      <c r="O47" s="53" t="s">
        <v>35</v>
      </c>
      <c r="P47" s="36">
        <v>374.262</v>
      </c>
      <c r="Q47" s="54"/>
      <c r="R47" s="55"/>
      <c r="S47" s="56"/>
      <c r="U47" s="53" t="s">
        <v>35</v>
      </c>
      <c r="V47" s="36">
        <v>318.60000000000002</v>
      </c>
      <c r="W47" s="54"/>
      <c r="X47" s="55"/>
      <c r="Y47" s="56"/>
    </row>
    <row r="49" spans="2:2" x14ac:dyDescent="0.3">
      <c r="B49" s="4" t="s">
        <v>36</v>
      </c>
    </row>
    <row r="51" spans="2:2" x14ac:dyDescent="0.3">
      <c r="B51" s="60" t="s">
        <v>37</v>
      </c>
    </row>
    <row r="52" spans="2:2" x14ac:dyDescent="0.3">
      <c r="B52" s="4" t="s">
        <v>38</v>
      </c>
    </row>
    <row r="54" spans="2:2" x14ac:dyDescent="0.3">
      <c r="B54" s="6" t="s">
        <v>39</v>
      </c>
    </row>
  </sheetData>
  <mergeCells count="4">
    <mergeCell ref="O7:S7"/>
    <mergeCell ref="U7:Y7"/>
    <mergeCell ref="C7:G7"/>
    <mergeCell ref="I7:M7"/>
  </mergeCells>
  <hyperlinks>
    <hyperlink ref="B51" r:id="rId1" xr:uid="{64276327-0053-490E-89A8-64E2EDB6DF81}"/>
  </hyperlinks>
  <pageMargins left="0.7" right="0.7" top="0.75" bottom="0.75" header="0.3" footer="0.3"/>
  <pageSetup scale="85" orientation="portrait" r:id="rId2"/>
  <headerFooter>
    <oddFooter>&amp;L&amp;1#&amp;"Calibri"&amp;10&amp;K000000Classified: RMG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C68C6-DE47-401D-9D36-050C57A68B38}">
  <sheetPr>
    <pageSetUpPr fitToPage="1"/>
  </sheetPr>
  <dimension ref="A1:N21"/>
  <sheetViews>
    <sheetView showGridLines="0" zoomScale="85" zoomScaleNormal="85" workbookViewId="0">
      <pane ySplit="1" topLeftCell="A2" activePane="bottomLeft" state="frozen"/>
      <selection pane="bottomLeft" activeCell="C6" sqref="C6:D6"/>
    </sheetView>
  </sheetViews>
  <sheetFormatPr defaultRowHeight="14.4" x14ac:dyDescent="0.3"/>
  <cols>
    <col min="1" max="1" width="2.6640625" style="120" customWidth="1"/>
    <col min="2" max="2" width="9.33203125" style="120" customWidth="1"/>
    <col min="3" max="3" width="71" style="120" customWidth="1"/>
    <col min="4" max="4" width="8.88671875" style="120"/>
    <col min="6" max="6" width="8.88671875" style="120"/>
    <col min="7" max="7" width="4.109375" style="120" customWidth="1"/>
    <col min="8" max="8" width="9.109375" style="120" customWidth="1"/>
    <col min="9" max="13" width="8.88671875" style="120"/>
    <col min="14" max="14" width="6.88671875" style="120" customWidth="1"/>
    <col min="15" max="16384" width="8.88671875" style="120"/>
  </cols>
  <sheetData>
    <row r="1" spans="1:14" s="117" customFormat="1" ht="17.399999999999999" x14ac:dyDescent="0.3">
      <c r="A1" s="116" t="s">
        <v>80</v>
      </c>
      <c r="C1" s="116"/>
    </row>
    <row r="2" spans="1:14" s="118" customFormat="1" x14ac:dyDescent="0.3"/>
    <row r="3" spans="1:14" ht="17.399999999999999" x14ac:dyDescent="0.3">
      <c r="A3" s="119"/>
      <c r="C3" s="121" t="s">
        <v>81</v>
      </c>
    </row>
    <row r="4" spans="1:14" x14ac:dyDescent="0.3">
      <c r="G4" s="122"/>
      <c r="H4" s="123"/>
      <c r="I4" s="123"/>
      <c r="J4" s="123"/>
      <c r="K4" s="123"/>
      <c r="L4" s="123"/>
      <c r="M4" s="123"/>
      <c r="N4" s="124"/>
    </row>
    <row r="5" spans="1:14" ht="15.6" x14ac:dyDescent="0.3">
      <c r="B5" s="125" t="s">
        <v>82</v>
      </c>
      <c r="C5" s="126"/>
      <c r="G5" s="127"/>
      <c r="H5" s="128" t="s">
        <v>83</v>
      </c>
      <c r="N5" s="129"/>
    </row>
    <row r="6" spans="1:14" s="130" customFormat="1" ht="34.049999999999997" customHeight="1" x14ac:dyDescent="0.3">
      <c r="B6" s="131" t="s">
        <v>84</v>
      </c>
      <c r="C6" s="175" t="s">
        <v>85</v>
      </c>
      <c r="D6" s="176"/>
      <c r="E6"/>
      <c r="G6" s="132"/>
      <c r="I6" s="120"/>
      <c r="J6" s="133" t="s">
        <v>9</v>
      </c>
      <c r="K6" s="133" t="s">
        <v>10</v>
      </c>
      <c r="L6" s="133" t="s">
        <v>11</v>
      </c>
      <c r="N6" s="134"/>
    </row>
    <row r="7" spans="1:14" s="130" customFormat="1" ht="34.049999999999997" customHeight="1" x14ac:dyDescent="0.25">
      <c r="B7" s="135" t="s">
        <v>86</v>
      </c>
      <c r="C7" s="176" t="s">
        <v>87</v>
      </c>
      <c r="D7" s="176"/>
      <c r="E7"/>
      <c r="G7" s="132"/>
      <c r="I7" s="136" t="s">
        <v>88</v>
      </c>
      <c r="J7" s="137">
        <v>100</v>
      </c>
      <c r="K7" s="138">
        <v>0.1386</v>
      </c>
      <c r="L7" s="137">
        <v>49.033000000000001</v>
      </c>
      <c r="N7" s="134"/>
    </row>
    <row r="8" spans="1:14" s="130" customFormat="1" ht="36" customHeight="1" x14ac:dyDescent="0.25">
      <c r="B8" s="135" t="s">
        <v>89</v>
      </c>
      <c r="C8" s="176" t="s">
        <v>90</v>
      </c>
      <c r="D8" s="176"/>
      <c r="E8"/>
      <c r="G8" s="132"/>
      <c r="H8" s="139"/>
      <c r="I8" s="136" t="s">
        <v>91</v>
      </c>
      <c r="J8" s="137">
        <v>325</v>
      </c>
      <c r="K8" s="140" t="s">
        <v>92</v>
      </c>
      <c r="L8" s="141"/>
      <c r="N8" s="134"/>
    </row>
    <row r="9" spans="1:14" s="130" customFormat="1" ht="36" customHeight="1" x14ac:dyDescent="0.25">
      <c r="B9" s="135" t="s">
        <v>93</v>
      </c>
      <c r="C9" s="176" t="s">
        <v>94</v>
      </c>
      <c r="D9" s="176"/>
      <c r="E9"/>
      <c r="G9" s="132"/>
      <c r="H9" s="139"/>
      <c r="I9" s="136" t="s">
        <v>95</v>
      </c>
      <c r="J9" s="142">
        <f>ROUND(((J8-J7)*K7)+L7,3)</f>
        <v>80.218000000000004</v>
      </c>
      <c r="K9" s="143"/>
      <c r="L9" s="141"/>
      <c r="N9" s="134"/>
    </row>
    <row r="10" spans="1:14" x14ac:dyDescent="0.3">
      <c r="G10" s="144"/>
      <c r="H10" s="145"/>
      <c r="I10" s="145"/>
      <c r="J10" s="145"/>
      <c r="K10" s="145"/>
      <c r="L10" s="145"/>
      <c r="M10" s="145"/>
      <c r="N10" s="146"/>
    </row>
    <row r="11" spans="1:14" ht="15.6" x14ac:dyDescent="0.3">
      <c r="B11" s="147" t="s">
        <v>96</v>
      </c>
      <c r="C11" s="148"/>
      <c r="D11" s="148"/>
    </row>
    <row r="12" spans="1:14" x14ac:dyDescent="0.3">
      <c r="B12" s="149" t="s">
        <v>104</v>
      </c>
      <c r="C12" s="148"/>
      <c r="D12" s="148"/>
    </row>
    <row r="13" spans="1:14" x14ac:dyDescent="0.3">
      <c r="B13" s="150" t="s">
        <v>84</v>
      </c>
      <c r="C13" s="151" t="s">
        <v>97</v>
      </c>
      <c r="D13" s="152">
        <f>'RMW Premium Prices'!F16</f>
        <v>0.1386</v>
      </c>
    </row>
    <row r="14" spans="1:14" x14ac:dyDescent="0.3">
      <c r="B14" s="153"/>
      <c r="C14" s="154" t="s">
        <v>98</v>
      </c>
      <c r="D14" s="155">
        <f>'RMW Premium Prices'!G16</f>
        <v>49.033000000000001</v>
      </c>
    </row>
    <row r="15" spans="1:14" ht="18" customHeight="1" x14ac:dyDescent="0.3">
      <c r="B15" s="153" t="s">
        <v>86</v>
      </c>
      <c r="C15" s="156" t="s">
        <v>99</v>
      </c>
      <c r="D15" s="157" t="s">
        <v>100</v>
      </c>
    </row>
    <row r="16" spans="1:14" ht="18" customHeight="1" x14ac:dyDescent="0.3">
      <c r="B16" s="153" t="s">
        <v>101</v>
      </c>
      <c r="C16" s="156" t="str">
        <f>"Incremental price = 225g x "&amp;TEXT(D13,"0.0000p")</f>
        <v>Incremental price = 225g x 0.1386p</v>
      </c>
      <c r="D16" s="157">
        <f>(325-100)*D13</f>
        <v>31.184999999999999</v>
      </c>
      <c r="H16" s="140"/>
      <c r="I16" s="158"/>
    </row>
    <row r="17" spans="2:9" ht="18" customHeight="1" x14ac:dyDescent="0.3">
      <c r="B17" s="153" t="s">
        <v>102</v>
      </c>
      <c r="C17" s="156" t="str">
        <f>"Final price = "&amp;TEXT(D16,"0.0000p")&amp;" + "&amp;TEXT(D14,"0.0000p")&amp;", rounded to the nearest 1/1000th of a penny"</f>
        <v>Final price = 31.1850p + 49.0330p, rounded to the nearest 1/1000th of a penny</v>
      </c>
      <c r="D17" s="159">
        <f>ROUND(D14+D16,3)</f>
        <v>80.218000000000004</v>
      </c>
      <c r="H17" s="140"/>
      <c r="I17" s="158"/>
    </row>
    <row r="18" spans="2:9" ht="18" customHeight="1" x14ac:dyDescent="0.3">
      <c r="B18" s="150"/>
      <c r="C18" s="151"/>
      <c r="D18" s="160"/>
      <c r="H18" s="140"/>
      <c r="I18" s="161"/>
    </row>
    <row r="20" spans="2:9" x14ac:dyDescent="0.3">
      <c r="B20" s="162" t="s">
        <v>37</v>
      </c>
    </row>
    <row r="21" spans="2:9" x14ac:dyDescent="0.3">
      <c r="B21" s="120" t="s">
        <v>103</v>
      </c>
    </row>
  </sheetData>
  <mergeCells count="4">
    <mergeCell ref="C6:D6"/>
    <mergeCell ref="C7:D7"/>
    <mergeCell ref="C8:D8"/>
    <mergeCell ref="C9:D9"/>
  </mergeCells>
  <dataValidations count="1">
    <dataValidation type="whole" allowBlank="1" showInputMessage="1" showErrorMessage="1" sqref="J8 J65541 J131077 J196613 J262149 J327685 J393221 J458757 J524293 J589829 J655365 J720901 J786437 J851973 J917509 J983045" xr:uid="{16E74220-776B-4E34-9161-05FC3054889D}">
      <formula1>251</formula1>
      <formula2>750</formula2>
    </dataValidation>
  </dataValidations>
  <hyperlinks>
    <hyperlink ref="B20" r:id="rId1" xr:uid="{4E914808-EC24-4A77-9998-26E952239E60}"/>
  </hyperlinks>
  <pageMargins left="0.31496062992125984" right="0.31496062992125984" top="0.74803149606299213" bottom="0.74803149606299213" header="0.31496062992125984" footer="0.31496062992125984"/>
  <pageSetup paperSize="9" scale="81" orientation="portrait" horizontalDpi="300" verticalDpi="300" r:id="rId2"/>
  <headerFooter>
    <oddHeader>&amp;A</oddHeader>
    <oddFooter>&amp;F&amp;L&amp;1#&amp;"Calibri"&amp;10&amp;K000000Classified: RMG –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BBAE0-8E1C-4B95-B220-452C5A0F51EB}">
  <sheetPr>
    <pageSetUpPr fitToPage="1"/>
  </sheetPr>
  <dimension ref="A1:D82"/>
  <sheetViews>
    <sheetView showGridLines="0" zoomScale="85" zoomScaleNormal="85" workbookViewId="0">
      <pane ySplit="1" topLeftCell="A2" activePane="bottomLeft" state="frozen"/>
      <selection activeCell="P8" sqref="P8"/>
      <selection pane="bottomLeft" activeCell="C17" sqref="C17"/>
    </sheetView>
  </sheetViews>
  <sheetFormatPr defaultRowHeight="14.4" zeroHeight="1" x14ac:dyDescent="0.3"/>
  <cols>
    <col min="1" max="1" width="2.5546875" style="65" customWidth="1"/>
    <col min="2" max="2" width="68.109375" style="65" customWidth="1"/>
    <col min="3" max="3" width="19.109375" style="65" customWidth="1"/>
    <col min="4" max="4" width="20.33203125" style="65" customWidth="1"/>
    <col min="5" max="254" width="8.88671875" style="65"/>
    <col min="255" max="255" width="2.5546875" style="65" customWidth="1"/>
    <col min="256" max="256" width="68.109375" style="65" customWidth="1"/>
    <col min="257" max="257" width="16.109375" style="65" customWidth="1"/>
    <col min="258" max="258" width="20.33203125" style="65" customWidth="1"/>
    <col min="259" max="510" width="8.88671875" style="65"/>
    <col min="511" max="511" width="2.5546875" style="65" customWidth="1"/>
    <col min="512" max="512" width="68.109375" style="65" customWidth="1"/>
    <col min="513" max="513" width="16.109375" style="65" customWidth="1"/>
    <col min="514" max="514" width="20.33203125" style="65" customWidth="1"/>
    <col min="515" max="766" width="8.88671875" style="65"/>
    <col min="767" max="767" width="2.5546875" style="65" customWidth="1"/>
    <col min="768" max="768" width="68.109375" style="65" customWidth="1"/>
    <col min="769" max="769" width="16.109375" style="65" customWidth="1"/>
    <col min="770" max="770" width="20.33203125" style="65" customWidth="1"/>
    <col min="771" max="1022" width="8.88671875" style="65"/>
    <col min="1023" max="1023" width="2.5546875" style="65" customWidth="1"/>
    <col min="1024" max="1024" width="68.109375" style="65" customWidth="1"/>
    <col min="1025" max="1025" width="16.109375" style="65" customWidth="1"/>
    <col min="1026" max="1026" width="20.33203125" style="65" customWidth="1"/>
    <col min="1027" max="1278" width="8.88671875" style="65"/>
    <col min="1279" max="1279" width="2.5546875" style="65" customWidth="1"/>
    <col min="1280" max="1280" width="68.109375" style="65" customWidth="1"/>
    <col min="1281" max="1281" width="16.109375" style="65" customWidth="1"/>
    <col min="1282" max="1282" width="20.33203125" style="65" customWidth="1"/>
    <col min="1283" max="1534" width="8.88671875" style="65"/>
    <col min="1535" max="1535" width="2.5546875" style="65" customWidth="1"/>
    <col min="1536" max="1536" width="68.109375" style="65" customWidth="1"/>
    <col min="1537" max="1537" width="16.109375" style="65" customWidth="1"/>
    <col min="1538" max="1538" width="20.33203125" style="65" customWidth="1"/>
    <col min="1539" max="1790" width="8.88671875" style="65"/>
    <col min="1791" max="1791" width="2.5546875" style="65" customWidth="1"/>
    <col min="1792" max="1792" width="68.109375" style="65" customWidth="1"/>
    <col min="1793" max="1793" width="16.109375" style="65" customWidth="1"/>
    <col min="1794" max="1794" width="20.33203125" style="65" customWidth="1"/>
    <col min="1795" max="2046" width="8.88671875" style="65"/>
    <col min="2047" max="2047" width="2.5546875" style="65" customWidth="1"/>
    <col min="2048" max="2048" width="68.109375" style="65" customWidth="1"/>
    <col min="2049" max="2049" width="16.109375" style="65" customWidth="1"/>
    <col min="2050" max="2050" width="20.33203125" style="65" customWidth="1"/>
    <col min="2051" max="2302" width="8.88671875" style="65"/>
    <col min="2303" max="2303" width="2.5546875" style="65" customWidth="1"/>
    <col min="2304" max="2304" width="68.109375" style="65" customWidth="1"/>
    <col min="2305" max="2305" width="16.109375" style="65" customWidth="1"/>
    <col min="2306" max="2306" width="20.33203125" style="65" customWidth="1"/>
    <col min="2307" max="2558" width="8.88671875" style="65"/>
    <col min="2559" max="2559" width="2.5546875" style="65" customWidth="1"/>
    <col min="2560" max="2560" width="68.109375" style="65" customWidth="1"/>
    <col min="2561" max="2561" width="16.109375" style="65" customWidth="1"/>
    <col min="2562" max="2562" width="20.33203125" style="65" customWidth="1"/>
    <col min="2563" max="2814" width="8.88671875" style="65"/>
    <col min="2815" max="2815" width="2.5546875" style="65" customWidth="1"/>
    <col min="2816" max="2816" width="68.109375" style="65" customWidth="1"/>
    <col min="2817" max="2817" width="16.109375" style="65" customWidth="1"/>
    <col min="2818" max="2818" width="20.33203125" style="65" customWidth="1"/>
    <col min="2819" max="3070" width="8.88671875" style="65"/>
    <col min="3071" max="3071" width="2.5546875" style="65" customWidth="1"/>
    <col min="3072" max="3072" width="68.109375" style="65" customWidth="1"/>
    <col min="3073" max="3073" width="16.109375" style="65" customWidth="1"/>
    <col min="3074" max="3074" width="20.33203125" style="65" customWidth="1"/>
    <col min="3075" max="3326" width="8.88671875" style="65"/>
    <col min="3327" max="3327" width="2.5546875" style="65" customWidth="1"/>
    <col min="3328" max="3328" width="68.109375" style="65" customWidth="1"/>
    <col min="3329" max="3329" width="16.109375" style="65" customWidth="1"/>
    <col min="3330" max="3330" width="20.33203125" style="65" customWidth="1"/>
    <col min="3331" max="3582" width="8.88671875" style="65"/>
    <col min="3583" max="3583" width="2.5546875" style="65" customWidth="1"/>
    <col min="3584" max="3584" width="68.109375" style="65" customWidth="1"/>
    <col min="3585" max="3585" width="16.109375" style="65" customWidth="1"/>
    <col min="3586" max="3586" width="20.33203125" style="65" customWidth="1"/>
    <col min="3587" max="3838" width="8.88671875" style="65"/>
    <col min="3839" max="3839" width="2.5546875" style="65" customWidth="1"/>
    <col min="3840" max="3840" width="68.109375" style="65" customWidth="1"/>
    <col min="3841" max="3841" width="16.109375" style="65" customWidth="1"/>
    <col min="3842" max="3842" width="20.33203125" style="65" customWidth="1"/>
    <col min="3843" max="4094" width="8.88671875" style="65"/>
    <col min="4095" max="4095" width="2.5546875" style="65" customWidth="1"/>
    <col min="4096" max="4096" width="68.109375" style="65" customWidth="1"/>
    <col min="4097" max="4097" width="16.109375" style="65" customWidth="1"/>
    <col min="4098" max="4098" width="20.33203125" style="65" customWidth="1"/>
    <col min="4099" max="4350" width="8.88671875" style="65"/>
    <col min="4351" max="4351" width="2.5546875" style="65" customWidth="1"/>
    <col min="4352" max="4352" width="68.109375" style="65" customWidth="1"/>
    <col min="4353" max="4353" width="16.109375" style="65" customWidth="1"/>
    <col min="4354" max="4354" width="20.33203125" style="65" customWidth="1"/>
    <col min="4355" max="4606" width="8.88671875" style="65"/>
    <col min="4607" max="4607" width="2.5546875" style="65" customWidth="1"/>
    <col min="4608" max="4608" width="68.109375" style="65" customWidth="1"/>
    <col min="4609" max="4609" width="16.109375" style="65" customWidth="1"/>
    <col min="4610" max="4610" width="20.33203125" style="65" customWidth="1"/>
    <col min="4611" max="4862" width="8.88671875" style="65"/>
    <col min="4863" max="4863" width="2.5546875" style="65" customWidth="1"/>
    <col min="4864" max="4864" width="68.109375" style="65" customWidth="1"/>
    <col min="4865" max="4865" width="16.109375" style="65" customWidth="1"/>
    <col min="4866" max="4866" width="20.33203125" style="65" customWidth="1"/>
    <col min="4867" max="5118" width="8.88671875" style="65"/>
    <col min="5119" max="5119" width="2.5546875" style="65" customWidth="1"/>
    <col min="5120" max="5120" width="68.109375" style="65" customWidth="1"/>
    <col min="5121" max="5121" width="16.109375" style="65" customWidth="1"/>
    <col min="5122" max="5122" width="20.33203125" style="65" customWidth="1"/>
    <col min="5123" max="5374" width="8.88671875" style="65"/>
    <col min="5375" max="5375" width="2.5546875" style="65" customWidth="1"/>
    <col min="5376" max="5376" width="68.109375" style="65" customWidth="1"/>
    <col min="5377" max="5377" width="16.109375" style="65" customWidth="1"/>
    <col min="5378" max="5378" width="20.33203125" style="65" customWidth="1"/>
    <col min="5379" max="5630" width="8.88671875" style="65"/>
    <col min="5631" max="5631" width="2.5546875" style="65" customWidth="1"/>
    <col min="5632" max="5632" width="68.109375" style="65" customWidth="1"/>
    <col min="5633" max="5633" width="16.109375" style="65" customWidth="1"/>
    <col min="5634" max="5634" width="20.33203125" style="65" customWidth="1"/>
    <col min="5635" max="5886" width="8.88671875" style="65"/>
    <col min="5887" max="5887" width="2.5546875" style="65" customWidth="1"/>
    <col min="5888" max="5888" width="68.109375" style="65" customWidth="1"/>
    <col min="5889" max="5889" width="16.109375" style="65" customWidth="1"/>
    <col min="5890" max="5890" width="20.33203125" style="65" customWidth="1"/>
    <col min="5891" max="6142" width="8.88671875" style="65"/>
    <col min="6143" max="6143" width="2.5546875" style="65" customWidth="1"/>
    <col min="6144" max="6144" width="68.109375" style="65" customWidth="1"/>
    <col min="6145" max="6145" width="16.109375" style="65" customWidth="1"/>
    <col min="6146" max="6146" width="20.33203125" style="65" customWidth="1"/>
    <col min="6147" max="6398" width="8.88671875" style="65"/>
    <col min="6399" max="6399" width="2.5546875" style="65" customWidth="1"/>
    <col min="6400" max="6400" width="68.109375" style="65" customWidth="1"/>
    <col min="6401" max="6401" width="16.109375" style="65" customWidth="1"/>
    <col min="6402" max="6402" width="20.33203125" style="65" customWidth="1"/>
    <col min="6403" max="6654" width="8.88671875" style="65"/>
    <col min="6655" max="6655" width="2.5546875" style="65" customWidth="1"/>
    <col min="6656" max="6656" width="68.109375" style="65" customWidth="1"/>
    <col min="6657" max="6657" width="16.109375" style="65" customWidth="1"/>
    <col min="6658" max="6658" width="20.33203125" style="65" customWidth="1"/>
    <col min="6659" max="6910" width="8.88671875" style="65"/>
    <col min="6911" max="6911" width="2.5546875" style="65" customWidth="1"/>
    <col min="6912" max="6912" width="68.109375" style="65" customWidth="1"/>
    <col min="6913" max="6913" width="16.109375" style="65" customWidth="1"/>
    <col min="6914" max="6914" width="20.33203125" style="65" customWidth="1"/>
    <col min="6915" max="7166" width="8.88671875" style="65"/>
    <col min="7167" max="7167" width="2.5546875" style="65" customWidth="1"/>
    <col min="7168" max="7168" width="68.109375" style="65" customWidth="1"/>
    <col min="7169" max="7169" width="16.109375" style="65" customWidth="1"/>
    <col min="7170" max="7170" width="20.33203125" style="65" customWidth="1"/>
    <col min="7171" max="7422" width="8.88671875" style="65"/>
    <col min="7423" max="7423" width="2.5546875" style="65" customWidth="1"/>
    <col min="7424" max="7424" width="68.109375" style="65" customWidth="1"/>
    <col min="7425" max="7425" width="16.109375" style="65" customWidth="1"/>
    <col min="7426" max="7426" width="20.33203125" style="65" customWidth="1"/>
    <col min="7427" max="7678" width="8.88671875" style="65"/>
    <col min="7679" max="7679" width="2.5546875" style="65" customWidth="1"/>
    <col min="7680" max="7680" width="68.109375" style="65" customWidth="1"/>
    <col min="7681" max="7681" width="16.109375" style="65" customWidth="1"/>
    <col min="7682" max="7682" width="20.33203125" style="65" customWidth="1"/>
    <col min="7683" max="7934" width="8.88671875" style="65"/>
    <col min="7935" max="7935" width="2.5546875" style="65" customWidth="1"/>
    <col min="7936" max="7936" width="68.109375" style="65" customWidth="1"/>
    <col min="7937" max="7937" width="16.109375" style="65" customWidth="1"/>
    <col min="7938" max="7938" width="20.33203125" style="65" customWidth="1"/>
    <col min="7939" max="8190" width="8.88671875" style="65"/>
    <col min="8191" max="8191" width="2.5546875" style="65" customWidth="1"/>
    <col min="8192" max="8192" width="68.109375" style="65" customWidth="1"/>
    <col min="8193" max="8193" width="16.109375" style="65" customWidth="1"/>
    <col min="8194" max="8194" width="20.33203125" style="65" customWidth="1"/>
    <col min="8195" max="8446" width="8.88671875" style="65"/>
    <col min="8447" max="8447" width="2.5546875" style="65" customWidth="1"/>
    <col min="8448" max="8448" width="68.109375" style="65" customWidth="1"/>
    <col min="8449" max="8449" width="16.109375" style="65" customWidth="1"/>
    <col min="8450" max="8450" width="20.33203125" style="65" customWidth="1"/>
    <col min="8451" max="8702" width="8.88671875" style="65"/>
    <col min="8703" max="8703" width="2.5546875" style="65" customWidth="1"/>
    <col min="8704" max="8704" width="68.109375" style="65" customWidth="1"/>
    <col min="8705" max="8705" width="16.109375" style="65" customWidth="1"/>
    <col min="8706" max="8706" width="20.33203125" style="65" customWidth="1"/>
    <col min="8707" max="8958" width="8.88671875" style="65"/>
    <col min="8959" max="8959" width="2.5546875" style="65" customWidth="1"/>
    <col min="8960" max="8960" width="68.109375" style="65" customWidth="1"/>
    <col min="8961" max="8961" width="16.109375" style="65" customWidth="1"/>
    <col min="8962" max="8962" width="20.33203125" style="65" customWidth="1"/>
    <col min="8963" max="9214" width="8.88671875" style="65"/>
    <col min="9215" max="9215" width="2.5546875" style="65" customWidth="1"/>
    <col min="9216" max="9216" width="68.109375" style="65" customWidth="1"/>
    <col min="9217" max="9217" width="16.109375" style="65" customWidth="1"/>
    <col min="9218" max="9218" width="20.33203125" style="65" customWidth="1"/>
    <col min="9219" max="9470" width="8.88671875" style="65"/>
    <col min="9471" max="9471" width="2.5546875" style="65" customWidth="1"/>
    <col min="9472" max="9472" width="68.109375" style="65" customWidth="1"/>
    <col min="9473" max="9473" width="16.109375" style="65" customWidth="1"/>
    <col min="9474" max="9474" width="20.33203125" style="65" customWidth="1"/>
    <col min="9475" max="9726" width="8.88671875" style="65"/>
    <col min="9727" max="9727" width="2.5546875" style="65" customWidth="1"/>
    <col min="9728" max="9728" width="68.109375" style="65" customWidth="1"/>
    <col min="9729" max="9729" width="16.109375" style="65" customWidth="1"/>
    <col min="9730" max="9730" width="20.33203125" style="65" customWidth="1"/>
    <col min="9731" max="9982" width="8.88671875" style="65"/>
    <col min="9983" max="9983" width="2.5546875" style="65" customWidth="1"/>
    <col min="9984" max="9984" width="68.109375" style="65" customWidth="1"/>
    <col min="9985" max="9985" width="16.109375" style="65" customWidth="1"/>
    <col min="9986" max="9986" width="20.33203125" style="65" customWidth="1"/>
    <col min="9987" max="10238" width="8.88671875" style="65"/>
    <col min="10239" max="10239" width="2.5546875" style="65" customWidth="1"/>
    <col min="10240" max="10240" width="68.109375" style="65" customWidth="1"/>
    <col min="10241" max="10241" width="16.109375" style="65" customWidth="1"/>
    <col min="10242" max="10242" width="20.33203125" style="65" customWidth="1"/>
    <col min="10243" max="10494" width="8.88671875" style="65"/>
    <col min="10495" max="10495" width="2.5546875" style="65" customWidth="1"/>
    <col min="10496" max="10496" width="68.109375" style="65" customWidth="1"/>
    <col min="10497" max="10497" width="16.109375" style="65" customWidth="1"/>
    <col min="10498" max="10498" width="20.33203125" style="65" customWidth="1"/>
    <col min="10499" max="10750" width="8.88671875" style="65"/>
    <col min="10751" max="10751" width="2.5546875" style="65" customWidth="1"/>
    <col min="10752" max="10752" width="68.109375" style="65" customWidth="1"/>
    <col min="10753" max="10753" width="16.109375" style="65" customWidth="1"/>
    <col min="10754" max="10754" width="20.33203125" style="65" customWidth="1"/>
    <col min="10755" max="11006" width="8.88671875" style="65"/>
    <col min="11007" max="11007" width="2.5546875" style="65" customWidth="1"/>
    <col min="11008" max="11008" width="68.109375" style="65" customWidth="1"/>
    <col min="11009" max="11009" width="16.109375" style="65" customWidth="1"/>
    <col min="11010" max="11010" width="20.33203125" style="65" customWidth="1"/>
    <col min="11011" max="11262" width="8.88671875" style="65"/>
    <col min="11263" max="11263" width="2.5546875" style="65" customWidth="1"/>
    <col min="11264" max="11264" width="68.109375" style="65" customWidth="1"/>
    <col min="11265" max="11265" width="16.109375" style="65" customWidth="1"/>
    <col min="11266" max="11266" width="20.33203125" style="65" customWidth="1"/>
    <col min="11267" max="11518" width="8.88671875" style="65"/>
    <col min="11519" max="11519" width="2.5546875" style="65" customWidth="1"/>
    <col min="11520" max="11520" width="68.109375" style="65" customWidth="1"/>
    <col min="11521" max="11521" width="16.109375" style="65" customWidth="1"/>
    <col min="11522" max="11522" width="20.33203125" style="65" customWidth="1"/>
    <col min="11523" max="11774" width="8.88671875" style="65"/>
    <col min="11775" max="11775" width="2.5546875" style="65" customWidth="1"/>
    <col min="11776" max="11776" width="68.109375" style="65" customWidth="1"/>
    <col min="11777" max="11777" width="16.109375" style="65" customWidth="1"/>
    <col min="11778" max="11778" width="20.33203125" style="65" customWidth="1"/>
    <col min="11779" max="12030" width="8.88671875" style="65"/>
    <col min="12031" max="12031" width="2.5546875" style="65" customWidth="1"/>
    <col min="12032" max="12032" width="68.109375" style="65" customWidth="1"/>
    <col min="12033" max="12033" width="16.109375" style="65" customWidth="1"/>
    <col min="12034" max="12034" width="20.33203125" style="65" customWidth="1"/>
    <col min="12035" max="12286" width="8.88671875" style="65"/>
    <col min="12287" max="12287" width="2.5546875" style="65" customWidth="1"/>
    <col min="12288" max="12288" width="68.109375" style="65" customWidth="1"/>
    <col min="12289" max="12289" width="16.109375" style="65" customWidth="1"/>
    <col min="12290" max="12290" width="20.33203125" style="65" customWidth="1"/>
    <col min="12291" max="12542" width="8.88671875" style="65"/>
    <col min="12543" max="12543" width="2.5546875" style="65" customWidth="1"/>
    <col min="12544" max="12544" width="68.109375" style="65" customWidth="1"/>
    <col min="12545" max="12545" width="16.109375" style="65" customWidth="1"/>
    <col min="12546" max="12546" width="20.33203125" style="65" customWidth="1"/>
    <col min="12547" max="12798" width="8.88671875" style="65"/>
    <col min="12799" max="12799" width="2.5546875" style="65" customWidth="1"/>
    <col min="12800" max="12800" width="68.109375" style="65" customWidth="1"/>
    <col min="12801" max="12801" width="16.109375" style="65" customWidth="1"/>
    <col min="12802" max="12802" width="20.33203125" style="65" customWidth="1"/>
    <col min="12803" max="13054" width="8.88671875" style="65"/>
    <col min="13055" max="13055" width="2.5546875" style="65" customWidth="1"/>
    <col min="13056" max="13056" width="68.109375" style="65" customWidth="1"/>
    <col min="13057" max="13057" width="16.109375" style="65" customWidth="1"/>
    <col min="13058" max="13058" width="20.33203125" style="65" customWidth="1"/>
    <col min="13059" max="13310" width="8.88671875" style="65"/>
    <col min="13311" max="13311" width="2.5546875" style="65" customWidth="1"/>
    <col min="13312" max="13312" width="68.109375" style="65" customWidth="1"/>
    <col min="13313" max="13313" width="16.109375" style="65" customWidth="1"/>
    <col min="13314" max="13314" width="20.33203125" style="65" customWidth="1"/>
    <col min="13315" max="13566" width="8.88671875" style="65"/>
    <col min="13567" max="13567" width="2.5546875" style="65" customWidth="1"/>
    <col min="13568" max="13568" width="68.109375" style="65" customWidth="1"/>
    <col min="13569" max="13569" width="16.109375" style="65" customWidth="1"/>
    <col min="13570" max="13570" width="20.33203125" style="65" customWidth="1"/>
    <col min="13571" max="13822" width="8.88671875" style="65"/>
    <col min="13823" max="13823" width="2.5546875" style="65" customWidth="1"/>
    <col min="13824" max="13824" width="68.109375" style="65" customWidth="1"/>
    <col min="13825" max="13825" width="16.109375" style="65" customWidth="1"/>
    <col min="13826" max="13826" width="20.33203125" style="65" customWidth="1"/>
    <col min="13827" max="14078" width="8.88671875" style="65"/>
    <col min="14079" max="14079" width="2.5546875" style="65" customWidth="1"/>
    <col min="14080" max="14080" width="68.109375" style="65" customWidth="1"/>
    <col min="14081" max="14081" width="16.109375" style="65" customWidth="1"/>
    <col min="14082" max="14082" width="20.33203125" style="65" customWidth="1"/>
    <col min="14083" max="14334" width="8.88671875" style="65"/>
    <col min="14335" max="14335" width="2.5546875" style="65" customWidth="1"/>
    <col min="14336" max="14336" width="68.109375" style="65" customWidth="1"/>
    <col min="14337" max="14337" width="16.109375" style="65" customWidth="1"/>
    <col min="14338" max="14338" width="20.33203125" style="65" customWidth="1"/>
    <col min="14339" max="14590" width="8.88671875" style="65"/>
    <col min="14591" max="14591" width="2.5546875" style="65" customWidth="1"/>
    <col min="14592" max="14592" width="68.109375" style="65" customWidth="1"/>
    <col min="14593" max="14593" width="16.109375" style="65" customWidth="1"/>
    <col min="14594" max="14594" width="20.33203125" style="65" customWidth="1"/>
    <col min="14595" max="14846" width="8.88671875" style="65"/>
    <col min="14847" max="14847" width="2.5546875" style="65" customWidth="1"/>
    <col min="14848" max="14848" width="68.109375" style="65" customWidth="1"/>
    <col min="14849" max="14849" width="16.109375" style="65" customWidth="1"/>
    <col min="14850" max="14850" width="20.33203125" style="65" customWidth="1"/>
    <col min="14851" max="15102" width="8.88671875" style="65"/>
    <col min="15103" max="15103" width="2.5546875" style="65" customWidth="1"/>
    <col min="15104" max="15104" width="68.109375" style="65" customWidth="1"/>
    <col min="15105" max="15105" width="16.109375" style="65" customWidth="1"/>
    <col min="15106" max="15106" width="20.33203125" style="65" customWidth="1"/>
    <col min="15107" max="15358" width="8.88671875" style="65"/>
    <col min="15359" max="15359" width="2.5546875" style="65" customWidth="1"/>
    <col min="15360" max="15360" width="68.109375" style="65" customWidth="1"/>
    <col min="15361" max="15361" width="16.109375" style="65" customWidth="1"/>
    <col min="15362" max="15362" width="20.33203125" style="65" customWidth="1"/>
    <col min="15363" max="15614" width="8.88671875" style="65"/>
    <col min="15615" max="15615" width="2.5546875" style="65" customWidth="1"/>
    <col min="15616" max="15616" width="68.109375" style="65" customWidth="1"/>
    <col min="15617" max="15617" width="16.109375" style="65" customWidth="1"/>
    <col min="15618" max="15618" width="20.33203125" style="65" customWidth="1"/>
    <col min="15619" max="15870" width="8.88671875" style="65"/>
    <col min="15871" max="15871" width="2.5546875" style="65" customWidth="1"/>
    <col min="15872" max="15872" width="68.109375" style="65" customWidth="1"/>
    <col min="15873" max="15873" width="16.109375" style="65" customWidth="1"/>
    <col min="15874" max="15874" width="20.33203125" style="65" customWidth="1"/>
    <col min="15875" max="16126" width="8.88671875" style="65"/>
    <col min="16127" max="16127" width="2.5546875" style="65" customWidth="1"/>
    <col min="16128" max="16128" width="68.109375" style="65" customWidth="1"/>
    <col min="16129" max="16129" width="16.109375" style="65" customWidth="1"/>
    <col min="16130" max="16130" width="20.33203125" style="65" customWidth="1"/>
    <col min="16131" max="16384" width="8.88671875" style="65"/>
  </cols>
  <sheetData>
    <row r="1" spans="1:4" s="62" customFormat="1" ht="17.399999999999999" x14ac:dyDescent="0.3">
      <c r="A1" s="61" t="s">
        <v>106</v>
      </c>
      <c r="B1" s="61"/>
      <c r="C1" s="61"/>
    </row>
    <row r="2" spans="1:4" x14ac:dyDescent="0.3">
      <c r="A2" s="63"/>
      <c r="B2" s="63"/>
      <c r="C2" s="64"/>
      <c r="D2" s="64"/>
    </row>
    <row r="3" spans="1:4" ht="31.5" customHeight="1" x14ac:dyDescent="0.3">
      <c r="A3" s="63"/>
      <c r="B3" s="66" t="s">
        <v>6</v>
      </c>
      <c r="C3" s="67" t="s">
        <v>40</v>
      </c>
      <c r="D3" s="68" t="s">
        <v>41</v>
      </c>
    </row>
    <row r="4" spans="1:4" x14ac:dyDescent="0.3">
      <c r="A4" s="63"/>
      <c r="B4" s="69" t="s">
        <v>42</v>
      </c>
      <c r="C4" s="70" t="s">
        <v>43</v>
      </c>
      <c r="D4" s="71" t="s">
        <v>107</v>
      </c>
    </row>
    <row r="5" spans="1:4" x14ac:dyDescent="0.3">
      <c r="A5" s="63"/>
      <c r="B5" s="72"/>
      <c r="C5" s="73" t="s">
        <v>44</v>
      </c>
      <c r="D5" s="74" t="s">
        <v>108</v>
      </c>
    </row>
    <row r="6" spans="1:4" x14ac:dyDescent="0.3">
      <c r="A6" s="63"/>
      <c r="B6" s="72"/>
      <c r="C6" s="73" t="s">
        <v>45</v>
      </c>
      <c r="D6" s="74" t="s">
        <v>127</v>
      </c>
    </row>
    <row r="7" spans="1:4" x14ac:dyDescent="0.3">
      <c r="B7" s="69" t="s">
        <v>46</v>
      </c>
      <c r="C7" s="70" t="s">
        <v>47</v>
      </c>
      <c r="D7" s="75" t="s">
        <v>109</v>
      </c>
    </row>
    <row r="8" spans="1:4" x14ac:dyDescent="0.3">
      <c r="B8" s="76"/>
      <c r="C8" s="77" t="s">
        <v>45</v>
      </c>
      <c r="D8" s="78" t="s">
        <v>128</v>
      </c>
    </row>
    <row r="9" spans="1:4" x14ac:dyDescent="0.3">
      <c r="B9" s="79" t="s">
        <v>48</v>
      </c>
      <c r="C9" s="70" t="s">
        <v>47</v>
      </c>
      <c r="D9" s="75" t="s">
        <v>109</v>
      </c>
    </row>
    <row r="10" spans="1:4" x14ac:dyDescent="0.3">
      <c r="B10" s="80"/>
      <c r="C10" s="77" t="s">
        <v>45</v>
      </c>
      <c r="D10" s="78" t="s">
        <v>128</v>
      </c>
    </row>
    <row r="11" spans="1:4" x14ac:dyDescent="0.3">
      <c r="B11" s="81" t="s">
        <v>49</v>
      </c>
      <c r="C11" s="82" t="s">
        <v>43</v>
      </c>
      <c r="D11" s="83" t="s">
        <v>110</v>
      </c>
    </row>
    <row r="12" spans="1:4" x14ac:dyDescent="0.3">
      <c r="B12" s="84"/>
      <c r="C12" s="85" t="s">
        <v>44</v>
      </c>
      <c r="D12" s="86" t="s">
        <v>111</v>
      </c>
    </row>
    <row r="13" spans="1:4" x14ac:dyDescent="0.3">
      <c r="B13" s="84"/>
      <c r="C13" s="85" t="s">
        <v>45</v>
      </c>
      <c r="D13" s="87" t="s">
        <v>129</v>
      </c>
    </row>
    <row r="14" spans="1:4" x14ac:dyDescent="0.3">
      <c r="B14" s="79" t="s">
        <v>50</v>
      </c>
      <c r="C14" s="70"/>
      <c r="D14" s="88">
        <v>2.57</v>
      </c>
    </row>
    <row r="15" spans="1:4" x14ac:dyDescent="0.3">
      <c r="B15" s="79" t="s">
        <v>51</v>
      </c>
      <c r="C15" s="70"/>
      <c r="D15" s="88"/>
    </row>
    <row r="16" spans="1:4" x14ac:dyDescent="0.3">
      <c r="B16" s="89" t="s">
        <v>112</v>
      </c>
      <c r="C16" s="73" t="s">
        <v>43</v>
      </c>
      <c r="D16" s="90" t="s">
        <v>113</v>
      </c>
    </row>
    <row r="17" spans="2:4" x14ac:dyDescent="0.3">
      <c r="B17" s="89" t="s">
        <v>114</v>
      </c>
      <c r="C17" s="73" t="s">
        <v>44</v>
      </c>
      <c r="D17" s="91" t="s">
        <v>115</v>
      </c>
    </row>
    <row r="18" spans="2:4" x14ac:dyDescent="0.3">
      <c r="B18" s="89" t="s">
        <v>116</v>
      </c>
      <c r="C18" s="73" t="s">
        <v>29</v>
      </c>
      <c r="D18" s="90" t="s">
        <v>130</v>
      </c>
    </row>
    <row r="19" spans="2:4" x14ac:dyDescent="0.3">
      <c r="B19" s="79" t="s">
        <v>52</v>
      </c>
      <c r="C19" s="70"/>
      <c r="D19" s="88">
        <v>9.6</v>
      </c>
    </row>
    <row r="20" spans="2:4" x14ac:dyDescent="0.3">
      <c r="B20" s="92" t="s">
        <v>53</v>
      </c>
      <c r="C20" s="93"/>
      <c r="D20" s="94">
        <v>2.9</v>
      </c>
    </row>
    <row r="21" spans="2:4" x14ac:dyDescent="0.3">
      <c r="B21" s="92" t="s">
        <v>54</v>
      </c>
      <c r="C21" s="93"/>
      <c r="D21" s="94">
        <v>14.57</v>
      </c>
    </row>
    <row r="22" spans="2:4" x14ac:dyDescent="0.3">
      <c r="B22" s="92" t="s">
        <v>55</v>
      </c>
      <c r="C22" s="93"/>
      <c r="D22" s="94">
        <v>1.51</v>
      </c>
    </row>
    <row r="23" spans="2:4" x14ac:dyDescent="0.3">
      <c r="B23" s="95" t="s">
        <v>56</v>
      </c>
      <c r="C23" s="93"/>
      <c r="D23" s="96"/>
    </row>
    <row r="24" spans="2:4" x14ac:dyDescent="0.3">
      <c r="B24" s="92" t="s">
        <v>57</v>
      </c>
      <c r="C24" s="93"/>
      <c r="D24" s="94">
        <v>18.59</v>
      </c>
    </row>
    <row r="25" spans="2:4" x14ac:dyDescent="0.3">
      <c r="B25" s="92" t="s">
        <v>58</v>
      </c>
      <c r="C25" s="93"/>
      <c r="D25" s="94">
        <v>1.53</v>
      </c>
    </row>
    <row r="26" spans="2:4" x14ac:dyDescent="0.3">
      <c r="B26" s="92" t="s">
        <v>59</v>
      </c>
      <c r="C26" s="93"/>
      <c r="D26" s="94">
        <v>115.36</v>
      </c>
    </row>
    <row r="27" spans="2:4" x14ac:dyDescent="0.3">
      <c r="B27" s="69" t="s">
        <v>60</v>
      </c>
      <c r="C27" s="97"/>
      <c r="D27" s="98"/>
    </row>
    <row r="28" spans="2:4" x14ac:dyDescent="0.3">
      <c r="B28" s="92" t="s">
        <v>61</v>
      </c>
      <c r="C28" s="93"/>
      <c r="D28" s="99" t="s">
        <v>117</v>
      </c>
    </row>
    <row r="29" spans="2:4" x14ac:dyDescent="0.3">
      <c r="B29" s="69" t="s">
        <v>62</v>
      </c>
      <c r="C29" s="97"/>
      <c r="D29" s="98"/>
    </row>
    <row r="30" spans="2:4" x14ac:dyDescent="0.3">
      <c r="B30" s="92" t="s">
        <v>63</v>
      </c>
      <c r="C30" s="93"/>
      <c r="D30" s="94">
        <v>143.38</v>
      </c>
    </row>
    <row r="31" spans="2:4" x14ac:dyDescent="0.3">
      <c r="B31" s="76" t="s">
        <v>64</v>
      </c>
      <c r="C31" s="100"/>
      <c r="D31" s="101">
        <v>55</v>
      </c>
    </row>
    <row r="32" spans="2:4" ht="27" x14ac:dyDescent="0.3">
      <c r="B32" s="102" t="s">
        <v>65</v>
      </c>
      <c r="C32" s="177" t="s">
        <v>66</v>
      </c>
      <c r="D32" s="178"/>
    </row>
    <row r="33" spans="2:4" x14ac:dyDescent="0.3">
      <c r="B33" s="92" t="s">
        <v>67</v>
      </c>
      <c r="C33" s="177"/>
      <c r="D33" s="178"/>
    </row>
    <row r="34" spans="2:4" ht="35.4" x14ac:dyDescent="0.3">
      <c r="B34" s="103" t="s">
        <v>68</v>
      </c>
      <c r="C34" s="179"/>
      <c r="D34" s="180"/>
    </row>
    <row r="35" spans="2:4" x14ac:dyDescent="0.3">
      <c r="B35" s="104"/>
      <c r="C35" s="105"/>
      <c r="D35" s="106"/>
    </row>
    <row r="36" spans="2:4" ht="25.8" x14ac:dyDescent="0.3">
      <c r="B36" s="107" t="s">
        <v>69</v>
      </c>
      <c r="C36" s="106"/>
      <c r="D36" s="106"/>
    </row>
    <row r="37" spans="2:4" x14ac:dyDescent="0.3">
      <c r="B37" s="106"/>
      <c r="C37" s="106"/>
      <c r="D37" s="106"/>
    </row>
    <row r="38" spans="2:4" ht="15.6" x14ac:dyDescent="0.3">
      <c r="B38" s="66" t="s">
        <v>70</v>
      </c>
      <c r="C38" s="67" t="s">
        <v>40</v>
      </c>
      <c r="D38" s="108" t="s">
        <v>41</v>
      </c>
    </row>
    <row r="39" spans="2:4" x14ac:dyDescent="0.3">
      <c r="B39" s="69" t="s">
        <v>71</v>
      </c>
      <c r="C39" s="70" t="s">
        <v>43</v>
      </c>
      <c r="D39" s="71" t="s">
        <v>118</v>
      </c>
    </row>
    <row r="40" spans="2:4" x14ac:dyDescent="0.3">
      <c r="B40" s="72"/>
      <c r="C40" s="73" t="s">
        <v>44</v>
      </c>
      <c r="D40" s="74" t="s">
        <v>119</v>
      </c>
    </row>
    <row r="41" spans="2:4" x14ac:dyDescent="0.3">
      <c r="B41" s="72"/>
      <c r="C41" s="73" t="s">
        <v>29</v>
      </c>
      <c r="D41" s="74" t="s">
        <v>131</v>
      </c>
    </row>
    <row r="42" spans="2:4" x14ac:dyDescent="0.3">
      <c r="B42" s="69" t="s">
        <v>72</v>
      </c>
      <c r="C42" s="70" t="s">
        <v>43</v>
      </c>
      <c r="D42" s="71" t="s">
        <v>120</v>
      </c>
    </row>
    <row r="43" spans="2:4" ht="15" customHeight="1" x14ac:dyDescent="0.3">
      <c r="B43" s="92"/>
      <c r="C43" s="73" t="s">
        <v>44</v>
      </c>
      <c r="D43" s="74" t="s">
        <v>120</v>
      </c>
    </row>
    <row r="44" spans="2:4" x14ac:dyDescent="0.3">
      <c r="B44" s="79" t="s">
        <v>73</v>
      </c>
      <c r="C44" s="70" t="s">
        <v>43</v>
      </c>
      <c r="D44" s="75" t="s">
        <v>121</v>
      </c>
    </row>
    <row r="45" spans="2:4" x14ac:dyDescent="0.3">
      <c r="B45" s="72"/>
      <c r="C45" s="73" t="s">
        <v>44</v>
      </c>
      <c r="D45" s="91" t="s">
        <v>122</v>
      </c>
    </row>
    <row r="46" spans="2:4" x14ac:dyDescent="0.3">
      <c r="B46" s="72"/>
      <c r="C46" s="73" t="s">
        <v>29</v>
      </c>
      <c r="D46" s="91" t="s">
        <v>117</v>
      </c>
    </row>
    <row r="47" spans="2:4" x14ac:dyDescent="0.3">
      <c r="B47" s="69" t="s">
        <v>74</v>
      </c>
      <c r="C47" s="70" t="s">
        <v>43</v>
      </c>
      <c r="D47" s="75" t="s">
        <v>123</v>
      </c>
    </row>
    <row r="48" spans="2:4" x14ac:dyDescent="0.3">
      <c r="B48" s="92"/>
      <c r="C48" s="73" t="s">
        <v>44</v>
      </c>
      <c r="D48" s="91" t="s">
        <v>124</v>
      </c>
    </row>
    <row r="49" spans="2:4" x14ac:dyDescent="0.3">
      <c r="B49" s="92"/>
      <c r="C49" s="73" t="s">
        <v>29</v>
      </c>
      <c r="D49" s="91" t="s">
        <v>132</v>
      </c>
    </row>
    <row r="50" spans="2:4" x14ac:dyDescent="0.3">
      <c r="B50" s="79" t="s">
        <v>75</v>
      </c>
      <c r="C50" s="70" t="s">
        <v>43</v>
      </c>
      <c r="D50" s="88">
        <v>32.950000000000003</v>
      </c>
    </row>
    <row r="51" spans="2:4" x14ac:dyDescent="0.3">
      <c r="B51" s="72"/>
      <c r="C51" s="73" t="s">
        <v>44</v>
      </c>
      <c r="D51" s="90">
        <v>32.950000000000003</v>
      </c>
    </row>
    <row r="52" spans="2:4" x14ac:dyDescent="0.3">
      <c r="B52" s="72"/>
      <c r="C52" s="73" t="s">
        <v>29</v>
      </c>
      <c r="D52" s="90">
        <v>32.950000000000003</v>
      </c>
    </row>
    <row r="53" spans="2:4" x14ac:dyDescent="0.3">
      <c r="B53" s="81" t="s">
        <v>76</v>
      </c>
      <c r="C53" s="82" t="s">
        <v>43</v>
      </c>
      <c r="D53" s="109">
        <v>32.950000000000003</v>
      </c>
    </row>
    <row r="54" spans="2:4" x14ac:dyDescent="0.3">
      <c r="B54" s="84"/>
      <c r="C54" s="85" t="s">
        <v>44</v>
      </c>
      <c r="D54" s="87">
        <v>32.950000000000003</v>
      </c>
    </row>
    <row r="55" spans="2:4" x14ac:dyDescent="0.3">
      <c r="B55" s="84"/>
      <c r="C55" s="85" t="s">
        <v>29</v>
      </c>
      <c r="D55" s="87">
        <v>32.950000000000003</v>
      </c>
    </row>
    <row r="56" spans="2:4" x14ac:dyDescent="0.3">
      <c r="B56" s="81" t="s">
        <v>77</v>
      </c>
      <c r="C56" s="82" t="s">
        <v>43</v>
      </c>
      <c r="D56" s="109" t="s">
        <v>125</v>
      </c>
    </row>
    <row r="57" spans="2:4" x14ac:dyDescent="0.3">
      <c r="B57" s="84"/>
      <c r="C57" s="85" t="s">
        <v>44</v>
      </c>
      <c r="D57" s="87" t="s">
        <v>126</v>
      </c>
    </row>
    <row r="58" spans="2:4" x14ac:dyDescent="0.3">
      <c r="B58" s="110"/>
      <c r="C58" s="111" t="s">
        <v>29</v>
      </c>
      <c r="D58" s="112" t="s">
        <v>133</v>
      </c>
    </row>
    <row r="59" spans="2:4" x14ac:dyDescent="0.3">
      <c r="B59" s="106"/>
      <c r="C59" s="106"/>
      <c r="D59" s="106"/>
    </row>
    <row r="60" spans="2:4" x14ac:dyDescent="0.3">
      <c r="B60" s="113" t="s">
        <v>78</v>
      </c>
      <c r="C60" s="106"/>
      <c r="D60" s="106"/>
    </row>
    <row r="61" spans="2:4" x14ac:dyDescent="0.3">
      <c r="B61" s="114" t="s">
        <v>79</v>
      </c>
      <c r="C61" s="106"/>
      <c r="D61" s="106"/>
    </row>
    <row r="62" spans="2:4" x14ac:dyDescent="0.3">
      <c r="C62" s="106"/>
      <c r="D62" s="106"/>
    </row>
    <row r="63" spans="2:4" x14ac:dyDescent="0.3">
      <c r="B63" s="115" t="s">
        <v>39</v>
      </c>
      <c r="C63" s="106"/>
      <c r="D63" s="106"/>
    </row>
    <row r="64" spans="2:4"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sheetData>
  <mergeCells count="1">
    <mergeCell ref="C32:D34"/>
  </mergeCells>
  <pageMargins left="0.75" right="0.75" top="1" bottom="1" header="0.5" footer="0.5"/>
  <pageSetup paperSize="9" scale="64" orientation="portrait" r:id="rId1"/>
  <headerFooter alignWithMargins="0">
    <oddFooter>&amp;L&amp;1#&amp;"Calibri"&amp;10&amp;K000000Classified: RMG –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RMW Premium Prices</vt:lpstr>
      <vt:lpstr>Worked Example</vt:lpstr>
      <vt:lpstr>Premium Other Charges</vt:lpstr>
      <vt:lpstr>'RMW Premium Prices'!Print_Area</vt:lpstr>
      <vt:lpstr>'RMW Premium Prices'!Print_Titles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Prettyman</dc:creator>
  <cp:lastModifiedBy>James Prettyman</cp:lastModifiedBy>
  <dcterms:created xsi:type="dcterms:W3CDTF">2023-01-16T18:35:31Z</dcterms:created>
  <dcterms:modified xsi:type="dcterms:W3CDTF">2023-01-18T11:54:38Z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80f36f3-41a5-4f45-a6a2-e224f336accd_Enabled">
    <vt:lpwstr>true</vt:lpwstr>
  </property>
  <property fmtid="{D5CDD505-2E9C-101B-9397-08002B2CF9AE}" pid="3" name="MSIP_Label_980f36f3-41a5-4f45-a6a2-e224f336accd_SetDate">
    <vt:lpwstr>2023-01-18T11:54:37Z</vt:lpwstr>
  </property>
  <property fmtid="{D5CDD505-2E9C-101B-9397-08002B2CF9AE}" pid="4" name="MSIP_Label_980f36f3-41a5-4f45-a6a2-e224f336accd_Method">
    <vt:lpwstr>Standard</vt:lpwstr>
  </property>
  <property fmtid="{D5CDD505-2E9C-101B-9397-08002B2CF9AE}" pid="5" name="MSIP_Label_980f36f3-41a5-4f45-a6a2-e224f336accd_Name">
    <vt:lpwstr>980f36f3-41a5-4f45-a6a2-e224f336accd</vt:lpwstr>
  </property>
  <property fmtid="{D5CDD505-2E9C-101B-9397-08002B2CF9AE}" pid="6" name="MSIP_Label_980f36f3-41a5-4f45-a6a2-e224f336accd_SiteId">
    <vt:lpwstr>7a082108-90dd-41ac-be41-9b8feabee2da</vt:lpwstr>
  </property>
  <property fmtid="{D5CDD505-2E9C-101B-9397-08002B2CF9AE}" pid="7" name="MSIP_Label_980f36f3-41a5-4f45-a6a2-e224f336accd_ActionId">
    <vt:lpwstr>78ad32b1-93de-42b1-a57d-f05c132f51d3</vt:lpwstr>
  </property>
  <property fmtid="{D5CDD505-2E9C-101B-9397-08002B2CF9AE}" pid="8" name="MSIP_Label_980f36f3-41a5-4f45-a6a2-e224f336accd_ContentBits">
    <vt:lpwstr>2</vt:lpwstr>
  </property>
</Properties>
</file>