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Tariff 2024\Tariff Wholesale Model\Price Files\Apr 24\"/>
    </mc:Choice>
  </mc:AlternateContent>
  <xr:revisionPtr revIDLastSave="0" documentId="13_ncr:1_{0D73CBEF-9326-439A-A7D6-CA9AFAEC29A1}" xr6:coauthVersionLast="47" xr6:coauthVersionMax="47" xr10:uidLastSave="{00000000-0000-0000-0000-000000000000}"/>
  <bookViews>
    <workbookView xWindow="-120" yWindow="-120" windowWidth="29040" windowHeight="15840" xr2:uid="{F2B40CA5-C0C7-4802-BA8B-20FB21C60F17}"/>
  </bookViews>
  <sheets>
    <sheet name="RMW Premium Prices" sheetId="1" r:id="rId1"/>
    <sheet name="Worked Example" sheetId="3" r:id="rId2"/>
    <sheet name="Premium 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Premium Prices'!$B$5:$G$28</definedName>
    <definedName name="_poc2">'[1]0910'!$A$1:$P$33</definedName>
    <definedName name="_poc3">'[1]0910'!$S$3:$AH$28</definedName>
    <definedName name="bb" localSheetId="2" hidden="1">{#N/A,#N/A,FALSE,"P&amp;L Acc";#N/A,#N/A,FALSE,"P&amp;L Var";#N/A,#N/A,FALSE,"I-B Rep";#N/A,#N/A,FALSE,"BS";#N/A,#N/A,FALSE,"C'flw St";#N/A,#N/A,FALSE,"FA Rep";#N/A,#N/A,FALSE,"H-C Cons"}</definedName>
    <definedName name="bb" localSheetId="1" hidden="1">{#N/A,#N/A,FALSE,"P&amp;L Acc";#N/A,#N/A,FALSE,"P&amp;L Var";#N/A,#N/A,FALSE,"I-B Rep";#N/A,#N/A,FALSE,"BS";#N/A,#N/A,FALSE,"C'flw St";#N/A,#N/A,FALSE,"FA Rep";#N/A,#N/A,FALSE,"H-C Cons"}</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localSheetId="2" hidden="1">{#N/A,#N/A,FALSE,"P&amp;L Acc";#N/A,#N/A,FALSE,"I-B Rep";#N/A,#N/A,FALSE,"BS";#N/A,#N/A,FALSE,"C'flw St";#N/A,#N/A,FALSE,"FA Rep";#N/A,#N/A,FALSE,"H-C Cons";#N/A,#N/A,FALSE,"P&amp;L Var"}</definedName>
    <definedName name="graphs" localSheetId="1" hidden="1">{#N/A,#N/A,FALSE,"P&amp;L Acc";#N/A,#N/A,FALSE,"I-B Rep";#N/A,#N/A,FALSE,"BS";#N/A,#N/A,FALSE,"C'flw St";#N/A,#N/A,FALSE,"FA Rep";#N/A,#N/A,FALSE,"H-C Cons";#N/A,#N/A,FALSE,"P&amp;L Var"}</definedName>
    <definedName name="graphs" hidden="1">{#N/A,#N/A,FALSE,"P&amp;L Acc";#N/A,#N/A,FALSE,"I-B Rep";#N/A,#N/A,FALSE,"BS";#N/A,#N/A,FALSE,"C'flw St";#N/A,#N/A,FALSE,"FA Rep";#N/A,#N/A,FALSE,"H-C Cons";#N/A,#N/A,FALSE,"P&amp;L Var"}</definedName>
    <definedName name="hr">'[1]0910'!$A$1:$D$156</definedName>
    <definedName name="Insp_Type">[6]Table!$F$2:$F$5</definedName>
    <definedName name="jjj" localSheetId="2" hidden="1">{#N/A,#N/A,FALSE,"P&amp;L Acc";#N/A,#N/A,FALSE,"P&amp;L Var";#N/A,#N/A,FALSE,"I-B Rep";#N/A,#N/A,FALSE,"BS";#N/A,#N/A,FALSE,"C'flw St";#N/A,#N/A,FALSE,"H-C Cons";#N/A,#N/A,FALSE,"FA Rep"}</definedName>
    <definedName name="jjj" localSheetId="1" hidden="1">{#N/A,#N/A,FALSE,"P&amp;L Acc";#N/A,#N/A,FALSE,"P&amp;L Var";#N/A,#N/A,FALSE,"I-B Rep";#N/A,#N/A,FALSE,"BS";#N/A,#N/A,FALSE,"C'flw St";#N/A,#N/A,FALSE,"H-C Cons";#N/A,#N/A,FALSE,"FA Rep"}</definedName>
    <definedName name="jjj" hidden="1">{#N/A,#N/A,FALSE,"P&amp;L Acc";#N/A,#N/A,FALSE,"P&amp;L Var";#N/A,#N/A,FALSE,"I-B Rep";#N/A,#N/A,FALSE,"BS";#N/A,#N/A,FALSE,"C'flw St";#N/A,#N/A,FALSE,"H-C Cons";#N/A,#N/A,FALSE,"FA Rep"}</definedName>
    <definedName name="k" localSheetId="2" hidden="1">{#N/A,#N/A,FALSE,"P&amp;L Acc";#N/A,#N/A,FALSE,"I-B Rep";#N/A,#N/A,FALSE,"BS";#N/A,#N/A,FALSE,"C'flw St";#N/A,#N/A,FALSE,"FA Rep";#N/A,#N/A,FALSE,"H-C Cons";#N/A,#N/A,FALSE,"P&amp;L Var"}</definedName>
    <definedName name="k" localSheetId="1" hidden="1">{#N/A,#N/A,FALSE,"P&amp;L Acc";#N/A,#N/A,FALSE,"I-B Rep";#N/A,#N/A,FALSE,"BS";#N/A,#N/A,FALSE,"C'flw St";#N/A,#N/A,FALSE,"FA Rep";#N/A,#N/A,FALSE,"H-C Cons";#N/A,#N/A,FALSE,"P&amp;L Var"}</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 localSheetId="1">#REF!</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Premium Prices'!$B$1:$G$29</definedName>
    <definedName name="_xlnm.Print_Titles" localSheetId="0">'RMW Premium Prices'!$1:$1</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localSheetId="2" hidden="1">{#N/A,#N/A,FALSE,"P&amp;L Acc";#N/A,#N/A,FALSE,"P&amp;L Var";#N/A,#N/A,FALSE,"I-B Rep";#N/A,#N/A,FALSE,"BS";#N/A,#N/A,FALSE,"C'flw St";#N/A,#N/A,FALSE,"FA Rep";#N/A,#N/A,FALSE,"H-C Cons"}</definedName>
    <definedName name="wrn.BU._.Report." localSheetId="1" hidden="1">{#N/A,#N/A,FALSE,"P&amp;L Acc";#N/A,#N/A,FALSE,"P&amp;L Var";#N/A,#N/A,FALSE,"I-B Rep";#N/A,#N/A,FALSE,"BS";#N/A,#N/A,FALSE,"C'flw St";#N/A,#N/A,FALSE,"FA Rep";#N/A,#N/A,FALSE,"H-C Cons"}</definedName>
    <definedName name="wrn.BU._.Report." hidden="1">{#N/A,#N/A,FALSE,"P&amp;L Acc";#N/A,#N/A,FALSE,"P&amp;L Var";#N/A,#N/A,FALSE,"I-B Rep";#N/A,#N/A,FALSE,"BS";#N/A,#N/A,FALSE,"C'flw St";#N/A,#N/A,FALSE,"FA Rep";#N/A,#N/A,FALSE,"H-C Cons"}</definedName>
    <definedName name="wrn.BU._.Reports." localSheetId="2" hidden="1">{#N/A,#N/A,FALSE,"P&amp;L Acc";#N/A,#N/A,FALSE,"P&amp;L Var";#N/A,#N/A,FALSE,"I-B Rep";#N/A,#N/A,FALSE,"BS";#N/A,#N/A,FALSE,"C'flw St";#N/A,#N/A,FALSE,"FA Rep";#N/A,#N/A,FALSE,"H-C Cons"}</definedName>
    <definedName name="wrn.BU._.Reports." localSheetId="1"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 localSheetId="1">#REF!</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 l="1"/>
  <c r="B37" i="1"/>
  <c r="D63" i="2"/>
  <c r="D58" i="2"/>
  <c r="D57" i="2"/>
  <c r="D56" i="2"/>
  <c r="D55" i="2"/>
  <c r="D54" i="2"/>
  <c r="D53" i="2"/>
  <c r="D52" i="2"/>
  <c r="D51" i="2"/>
  <c r="D50" i="2"/>
  <c r="D49" i="2"/>
  <c r="D48" i="2"/>
  <c r="D47" i="2"/>
  <c r="D46" i="2"/>
  <c r="D45" i="2"/>
  <c r="D44" i="2"/>
  <c r="D43" i="2"/>
  <c r="D42" i="2"/>
  <c r="D41" i="2"/>
  <c r="D40" i="2"/>
  <c r="D39" i="2"/>
  <c r="D31" i="2"/>
  <c r="D30" i="2"/>
  <c r="D28" i="2"/>
  <c r="D26" i="2"/>
  <c r="D25" i="2"/>
  <c r="D24" i="2"/>
  <c r="D22" i="2"/>
  <c r="D21" i="2"/>
  <c r="D20" i="2"/>
  <c r="D19" i="2"/>
  <c r="D18" i="2"/>
  <c r="D17" i="2"/>
  <c r="D16" i="2"/>
  <c r="D13" i="2"/>
  <c r="D12" i="2"/>
  <c r="D11" i="2"/>
  <c r="D10" i="2"/>
  <c r="D9" i="2"/>
  <c r="D8" i="2"/>
  <c r="D7" i="2"/>
  <c r="D6" i="2"/>
  <c r="D5" i="2"/>
  <c r="D4" i="2"/>
  <c r="B18" i="2"/>
  <c r="B17" i="2"/>
  <c r="B16" i="2"/>
  <c r="D65" i="2"/>
  <c r="D64" i="2"/>
  <c r="A1" i="2"/>
  <c r="A1" i="1"/>
  <c r="J9" i="3" l="1"/>
  <c r="AB33" i="1" l="1"/>
  <c r="P33" i="1"/>
  <c r="J33" i="1"/>
  <c r="V33" i="1"/>
  <c r="D33" i="1"/>
  <c r="V26" i="1"/>
  <c r="AB25" i="1"/>
  <c r="D26" i="1"/>
  <c r="J25" i="1"/>
  <c r="P26" i="1"/>
  <c r="V25" i="1"/>
  <c r="AB26" i="1"/>
  <c r="D25" i="1"/>
  <c r="J26" i="1"/>
  <c r="P25" i="1"/>
  <c r="P21" i="1"/>
  <c r="P34" i="1"/>
  <c r="V31" i="1" l="1"/>
  <c r="D34" i="1"/>
  <c r="V32" i="1"/>
  <c r="P35" i="1"/>
  <c r="V34" i="1"/>
  <c r="AB31" i="1"/>
  <c r="J34" i="1"/>
  <c r="AB34" i="1"/>
  <c r="P32" i="1"/>
  <c r="V35" i="1"/>
  <c r="J35" i="1"/>
  <c r="J31" i="1"/>
  <c r="P31" i="1"/>
  <c r="D31" i="1"/>
  <c r="D32" i="1"/>
  <c r="AB35" i="1"/>
  <c r="AB32" i="1"/>
  <c r="D35" i="1"/>
  <c r="J32" i="1"/>
  <c r="D21" i="1"/>
  <c r="V21" i="1"/>
  <c r="D22" i="1"/>
  <c r="V22" i="1"/>
  <c r="P22" i="1"/>
  <c r="J21" i="1"/>
  <c r="AB21" i="1"/>
  <c r="J22" i="1"/>
  <c r="AB22" i="1"/>
  <c r="R18" i="1" l="1"/>
  <c r="L18" i="1"/>
  <c r="L15" i="1" l="1"/>
  <c r="D13" i="3" s="1"/>
  <c r="X18" i="1"/>
  <c r="AD15" i="1"/>
  <c r="AD18" i="1"/>
  <c r="R15" i="1"/>
  <c r="X15" i="1"/>
  <c r="D16" i="3" l="1"/>
  <c r="C16" i="3"/>
  <c r="M18" i="1"/>
  <c r="S18" i="1"/>
  <c r="AE18" i="1"/>
  <c r="Y15" i="1"/>
  <c r="M15" i="1"/>
  <c r="D14" i="3" s="1"/>
  <c r="D17" i="3" s="1"/>
  <c r="Y18" i="1"/>
  <c r="AE15" i="1"/>
  <c r="S15" i="1"/>
  <c r="C17" i="3" l="1"/>
  <c r="D14" i="2" l="1"/>
  <c r="P11" i="1" l="1"/>
  <c r="V14" i="1"/>
  <c r="P14" i="1"/>
  <c r="J14" i="1"/>
  <c r="J17" i="1"/>
  <c r="D13" i="1"/>
  <c r="D14" i="1"/>
  <c r="D16" i="1"/>
  <c r="D17" i="1"/>
  <c r="D12" i="1"/>
  <c r="D11" i="1"/>
  <c r="P17" i="1" l="1"/>
  <c r="P13" i="1"/>
  <c r="J16" i="1"/>
  <c r="J11" i="1"/>
  <c r="V12" i="1"/>
  <c r="V17" i="1"/>
  <c r="J13" i="1"/>
  <c r="V11" i="1"/>
  <c r="AB12" i="1"/>
  <c r="P16" i="1"/>
  <c r="J12" i="1"/>
  <c r="AB16" i="1"/>
  <c r="P12" i="1"/>
  <c r="AB17" i="1"/>
  <c r="AB13" i="1"/>
  <c r="V16" i="1"/>
  <c r="AB14" i="1"/>
  <c r="AB11" i="1"/>
  <c r="V13" i="1"/>
  <c r="G15" i="1" l="1"/>
  <c r="F15" i="1" l="1"/>
  <c r="G18" i="1"/>
  <c r="F18" i="1" l="1"/>
  <c r="V23" i="1"/>
  <c r="J28" i="1"/>
  <c r="V27" i="1"/>
  <c r="D28" i="1" l="1"/>
  <c r="P23" i="1" l="1"/>
  <c r="P24" i="1"/>
  <c r="J24" i="1"/>
  <c r="D27" i="1"/>
  <c r="D23" i="1"/>
  <c r="D24" i="1"/>
  <c r="P27" i="1"/>
  <c r="V28" i="1"/>
  <c r="V24" i="1"/>
  <c r="AB27" i="1"/>
  <c r="AB28" i="1"/>
  <c r="J27" i="1"/>
  <c r="J23" i="1"/>
  <c r="AB24" i="1"/>
  <c r="AB23" i="1"/>
  <c r="P28" i="1"/>
</calcChain>
</file>

<file path=xl/sharedStrings.xml><?xml version="1.0" encoding="utf-8"?>
<sst xmlns="http://schemas.openxmlformats.org/spreadsheetml/2006/main" count="277" uniqueCount="106">
  <si>
    <t>Formulae shown are the rate pence per item for items presented in trays.</t>
  </si>
  <si>
    <t>Pricing Formula: P = ((Average Weight - a) * b) + c</t>
  </si>
  <si>
    <t>National</t>
  </si>
  <si>
    <t>Urban</t>
  </si>
  <si>
    <t>Suburban</t>
  </si>
  <si>
    <t>Rural</t>
  </si>
  <si>
    <t>London</t>
  </si>
  <si>
    <t>Product</t>
  </si>
  <si>
    <t>Weight</t>
  </si>
  <si>
    <t>Price</t>
  </si>
  <si>
    <t>a</t>
  </si>
  <si>
    <t>b</t>
  </si>
  <si>
    <t>c</t>
  </si>
  <si>
    <t>Business</t>
  </si>
  <si>
    <t>Access Business Mail Mailmark™ Letter</t>
  </si>
  <si>
    <t>0-100g</t>
  </si>
  <si>
    <t>Access Business Mail 70 Letter</t>
  </si>
  <si>
    <t>Access Business Mail 70 Mailmark™ Large Letter</t>
  </si>
  <si>
    <t>101-250g</t>
  </si>
  <si>
    <t>251-750g</t>
  </si>
  <si>
    <t>Access Business Mail 70 Large Letter</t>
  </si>
  <si>
    <t>General Large Letters</t>
  </si>
  <si>
    <t>Access General 70 Manual Mailmark™ Large Letter</t>
  </si>
  <si>
    <t>251-500g</t>
  </si>
  <si>
    <t>501-750g</t>
  </si>
  <si>
    <t>Access General 70 Mailmark™ Large Letter</t>
  </si>
  <si>
    <t>Parcels</t>
  </si>
  <si>
    <t>Access 70 Manual Mailmark™ Parcels</t>
  </si>
  <si>
    <t>0-1000g</t>
  </si>
  <si>
    <t>1001-1250g</t>
  </si>
  <si>
    <t>1251-1500g</t>
  </si>
  <si>
    <t>1501-1750g</t>
  </si>
  <si>
    <t>1751-2000g</t>
  </si>
  <si>
    <t>Link to Pricing Calculator</t>
  </si>
  <si>
    <t>This link is to the DocketHub website. The pricing calculator is in the right hand menu.</t>
  </si>
  <si>
    <t>Format</t>
  </si>
  <si>
    <t>Charge Per Item</t>
  </si>
  <si>
    <t>Access Refund Rate</t>
  </si>
  <si>
    <t>Letter</t>
  </si>
  <si>
    <t>Large Letter</t>
  </si>
  <si>
    <t>Parcels*</t>
  </si>
  <si>
    <t>Missort Item Return Rate*</t>
  </si>
  <si>
    <t>Letter &amp; Large Letter</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</si>
  <si>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</si>
  <si>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</si>
  <si>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</si>
  <si>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</si>
  <si>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</si>
  <si>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</si>
  <si>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</si>
  <si>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</si>
  <si>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</si>
  <si>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</si>
  <si>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</si>
  <si>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</si>
  <si>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</si>
  <si>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</si>
  <si>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</si>
  <si>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</si>
  <si>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</si>
  <si>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</si>
  <si>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</si>
  <si>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</si>
  <si>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</si>
  <si>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</si>
  <si>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</si>
  <si>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</si>
  <si>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</si>
  <si>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</si>
  <si>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</si>
  <si>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</si>
  <si>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</si>
  <si>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</si>
  <si>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</si>
  <si>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</si>
  <si>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Worked Example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</si>
  <si>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</si>
  <si>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</si>
  <si>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</si>
  <si>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</si>
  <si>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</si>
  <si>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</si>
  <si>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</si>
  <si>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</si>
  <si>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</si>
  <si>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</si>
  <si>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</si>
  <si>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</si>
  <si>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</si>
  <si>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</si>
  <si>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</si>
  <si>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</si>
  <si>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</si>
  <si>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Base price for a National Business Mail 70 Mailmark™ Large Letter =</t>
  </si>
  <si>
    <t>Incremental weight = (325g - 100g)</t>
  </si>
  <si>
    <t>225g</t>
  </si>
  <si>
    <t>Step 3:</t>
  </si>
  <si>
    <t>Step 4:</t>
  </si>
  <si>
    <t>This link is to the DocketHub website. The pricing calculator is in the left hand menu.</t>
  </si>
  <si>
    <t>A Premium Urban Business Mail 70 Mailmark™ Large Letter weighing 325g</t>
  </si>
  <si>
    <r>
      <t>Mailmark</t>
    </r>
    <r>
      <rPr>
        <b/>
        <sz val="20"/>
        <color indexed="10"/>
        <rFont val="Calibri"/>
        <family val="2"/>
      </rPr>
      <t>®</t>
    </r>
    <r>
      <rPr>
        <b/>
        <sz val="20"/>
        <color indexed="10"/>
        <rFont val="Arial"/>
        <family val="2"/>
      </rPr>
      <t xml:space="preserve"> Supplementary Service Charges</t>
    </r>
  </si>
  <si>
    <t>Service Option</t>
  </si>
  <si>
    <t>Charge Per Item 2023</t>
  </si>
  <si>
    <t>Default Postcode*</t>
  </si>
  <si>
    <t>General Large Letter</t>
  </si>
  <si>
    <t xml:space="preserve"> © Royal Mail Group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</si>
</sst>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sz val="11"/>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1">
    <xf numFmtId="0" fontId="0" fillId="0" borderId="0"/>
    <xf numFmtId="9" fontId="7" fillId="0" borderId="0" applyFont="0" applyFill="0" applyBorder="0" applyAlignment="0" applyProtection="0"/>
    <xf numFmtId="0" fontId="5" fillId="0" borderId="0" applyNumberFormat="0" applyFill="0" applyBorder="0" applyAlignment="0" applyProtection="0"/>
    <xf numFmtId="0" fontId="3" fillId="0" borderId="0"/>
    <xf numFmtId="0" fontId="2" fillId="0" borderId="0"/>
    <xf numFmtId="166" fontId="11" fillId="0" borderId="0" applyFont="0" applyFill="0" applyBorder="0" applyAlignment="0" applyProtection="0"/>
    <xf numFmtId="9" fontId="11" fillId="0" borderId="0" applyFont="0" applyFill="0" applyBorder="0" applyAlignment="0" applyProtection="0"/>
    <xf numFmtId="0" fontId="2" fillId="0" borderId="0"/>
    <xf numFmtId="0" fontId="5" fillId="0" borderId="0" applyNumberFormat="0" applyFill="0" applyBorder="0" applyAlignment="0" applyProtection="0"/>
    <xf numFmtId="0" fontId="7" fillId="0" borderId="0"/>
    <xf numFmtId="0" fontId="18" fillId="0" borderId="0"/>
  </cellStyleXfs>
  <cellXfs count="201">
    <xf numFmtId="0" fontId="0" fillId="0" borderId="0" xfId="0"/>
    <xf numFmtId="0" fontId="6" fillId="2" borderId="0" xfId="3" applyFont="1" applyFill="1"/>
    <xf numFmtId="164" fontId="6" fillId="2" borderId="0" xfId="3" applyNumberFormat="1" applyFont="1" applyFill="1"/>
    <xf numFmtId="0" fontId="3" fillId="2" borderId="0" xfId="3" applyFill="1"/>
    <xf numFmtId="0" fontId="3" fillId="0" borderId="0" xfId="3"/>
    <xf numFmtId="164" fontId="3" fillId="0" borderId="0" xfId="3" applyNumberFormat="1"/>
    <xf numFmtId="0" fontId="2" fillId="0" borderId="0" xfId="3" applyFont="1"/>
    <xf numFmtId="0" fontId="3" fillId="0" borderId="0" xfId="3" applyAlignment="1">
      <alignment vertical="center"/>
    </xf>
    <xf numFmtId="0" fontId="8" fillId="0" borderId="0" xfId="3" applyFont="1" applyAlignment="1">
      <alignment vertical="center"/>
    </xf>
    <xf numFmtId="165" fontId="3" fillId="0" borderId="0" xfId="3" applyNumberFormat="1" applyAlignment="1">
      <alignment vertical="center"/>
    </xf>
    <xf numFmtId="164" fontId="3" fillId="0" borderId="0" xfId="3" applyNumberFormat="1" applyAlignment="1">
      <alignment vertical="center"/>
    </xf>
    <xf numFmtId="9" fontId="2" fillId="0" borderId="0" xfId="1" applyFont="1" applyAlignment="1">
      <alignment vertical="center"/>
    </xf>
    <xf numFmtId="0" fontId="4" fillId="0" borderId="0" xfId="3" applyFont="1"/>
    <xf numFmtId="0" fontId="4" fillId="0" borderId="6" xfId="3" applyFont="1" applyBorder="1" applyAlignment="1">
      <alignment horizontal="left" vertical="center" wrapText="1"/>
    </xf>
    <xf numFmtId="0" fontId="4" fillId="0" borderId="3" xfId="3" applyFont="1" applyBorder="1" applyAlignment="1">
      <alignment horizontal="center" vertical="center" wrapText="1"/>
    </xf>
    <xf numFmtId="17" fontId="9" fillId="0" borderId="3" xfId="3" applyNumberFormat="1" applyFont="1" applyBorder="1" applyAlignment="1">
      <alignment horizontal="center" vertical="center" wrapText="1"/>
    </xf>
    <xf numFmtId="164" fontId="9" fillId="0" borderId="7" xfId="3" applyNumberFormat="1" applyFont="1" applyBorder="1" applyAlignment="1">
      <alignment horizontal="center" vertical="center" wrapText="1"/>
    </xf>
    <xf numFmtId="164" fontId="9" fillId="0" borderId="5" xfId="3" applyNumberFormat="1" applyFont="1" applyBorder="1" applyAlignment="1">
      <alignment horizontal="center" vertical="center" wrapText="1"/>
    </xf>
    <xf numFmtId="0" fontId="8" fillId="0" borderId="0" xfId="0" applyFont="1"/>
    <xf numFmtId="0" fontId="3" fillId="0" borderId="8" xfId="3" applyBorder="1" applyAlignment="1">
      <alignment horizontal="left" vertical="center" wrapText="1"/>
    </xf>
    <xf numFmtId="0" fontId="3" fillId="0" borderId="4" xfId="3" applyBorder="1" applyAlignment="1">
      <alignment horizontal="center" vertical="center" wrapText="1"/>
    </xf>
    <xf numFmtId="17" fontId="10" fillId="0" borderId="4" xfId="3" applyNumberFormat="1" applyFont="1" applyBorder="1" applyAlignment="1">
      <alignment horizontal="center" vertical="center" wrapText="1"/>
    </xf>
    <xf numFmtId="164" fontId="10" fillId="0" borderId="4" xfId="3" applyNumberFormat="1" applyFont="1" applyBorder="1" applyAlignment="1">
      <alignment horizontal="center" vertical="center" wrapText="1"/>
    </xf>
    <xf numFmtId="0" fontId="3" fillId="0" borderId="8" xfId="3" applyBorder="1" applyAlignment="1">
      <alignment horizontal="center" vertical="center" wrapText="1"/>
    </xf>
    <xf numFmtId="17" fontId="10" fillId="0" borderId="8" xfId="3" applyNumberFormat="1" applyFont="1" applyBorder="1" applyAlignment="1">
      <alignment horizontal="center" vertical="center" wrapText="1"/>
    </xf>
    <xf numFmtId="164" fontId="10" fillId="0" borderId="8" xfId="3" applyNumberFormat="1" applyFont="1" applyBorder="1" applyAlignment="1">
      <alignment horizontal="center" vertical="center" wrapText="1"/>
    </xf>
    <xf numFmtId="0" fontId="3" fillId="0" borderId="9" xfId="3" applyBorder="1"/>
    <xf numFmtId="165" fontId="11" fillId="0" borderId="3" xfId="5" applyNumberFormat="1" applyBorder="1" applyAlignment="1"/>
    <xf numFmtId="167" fontId="11" fillId="8" borderId="10" xfId="5" applyNumberFormat="1" applyFill="1" applyBorder="1" applyAlignment="1"/>
    <xf numFmtId="164" fontId="11" fillId="8" borderId="11" xfId="5" applyNumberFormat="1" applyFill="1" applyBorder="1" applyAlignment="1"/>
    <xf numFmtId="164" fontId="11" fillId="8" borderId="2" xfId="6" applyNumberFormat="1" applyFill="1" applyBorder="1" applyAlignment="1"/>
    <xf numFmtId="0" fontId="3" fillId="0" borderId="6" xfId="3" applyBorder="1"/>
    <xf numFmtId="165" fontId="11" fillId="0" borderId="12" xfId="5" applyNumberFormat="1" applyBorder="1" applyAlignment="1"/>
    <xf numFmtId="167" fontId="11" fillId="0" borderId="13" xfId="5" applyNumberFormat="1" applyBorder="1" applyAlignment="1"/>
    <xf numFmtId="164" fontId="11" fillId="0" borderId="14" xfId="5" applyNumberFormat="1" applyBorder="1" applyAlignment="1"/>
    <xf numFmtId="164" fontId="11" fillId="0" borderId="15" xfId="6" applyNumberFormat="1" applyBorder="1" applyAlignment="1"/>
    <xf numFmtId="0" fontId="3" fillId="0" borderId="16" xfId="3" applyBorder="1"/>
    <xf numFmtId="165" fontId="11" fillId="0" borderId="13" xfId="5" applyNumberFormat="1" applyBorder="1" applyAlignment="1"/>
    <xf numFmtId="0" fontId="3" fillId="0" borderId="17" xfId="3" applyBorder="1"/>
    <xf numFmtId="165" fontId="11" fillId="0" borderId="10" xfId="5" applyNumberFormat="1" applyBorder="1" applyAlignment="1"/>
    <xf numFmtId="167" fontId="11" fillId="0" borderId="10" xfId="5" applyNumberFormat="1" applyBorder="1" applyAlignment="1"/>
    <xf numFmtId="164" fontId="11" fillId="0" borderId="18" xfId="5" applyNumberFormat="1" applyBorder="1" applyAlignment="1"/>
    <xf numFmtId="164" fontId="11" fillId="0" borderId="19" xfId="5" applyNumberFormat="1" applyBorder="1" applyAlignment="1"/>
    <xf numFmtId="165" fontId="3" fillId="0" borderId="0" xfId="3" applyNumberFormat="1"/>
    <xf numFmtId="0" fontId="3" fillId="0" borderId="4" xfId="3" applyBorder="1"/>
    <xf numFmtId="0" fontId="3" fillId="0" borderId="1" xfId="3" applyBorder="1"/>
    <xf numFmtId="165" fontId="11" fillId="0" borderId="1" xfId="5" applyNumberFormat="1" applyBorder="1" applyAlignment="1"/>
    <xf numFmtId="167" fontId="11" fillId="0" borderId="1" xfId="5" applyNumberFormat="1" applyBorder="1" applyAlignment="1"/>
    <xf numFmtId="164" fontId="11" fillId="0" borderId="1" xfId="5" applyNumberFormat="1" applyBorder="1" applyAlignment="1"/>
    <xf numFmtId="165" fontId="11" fillId="0" borderId="0" xfId="5" applyNumberFormat="1" applyBorder="1" applyAlignment="1"/>
    <xf numFmtId="167" fontId="11" fillId="0" borderId="0" xfId="5" applyNumberFormat="1" applyBorder="1" applyAlignment="1"/>
    <xf numFmtId="164" fontId="11" fillId="0" borderId="0" xfId="5" applyNumberFormat="1" applyBorder="1" applyAlignment="1"/>
    <xf numFmtId="0" fontId="2" fillId="0" borderId="6" xfId="7" applyBorder="1"/>
    <xf numFmtId="167" fontId="11" fillId="9" borderId="12" xfId="5" applyNumberFormat="1" applyFill="1" applyBorder="1" applyAlignment="1"/>
    <xf numFmtId="164" fontId="11" fillId="9" borderId="20" xfId="5" applyNumberFormat="1" applyFill="1" applyBorder="1" applyAlignment="1"/>
    <xf numFmtId="164" fontId="11" fillId="9" borderId="21" xfId="6" applyNumberFormat="1" applyFill="1" applyBorder="1" applyAlignment="1"/>
    <xf numFmtId="0" fontId="2" fillId="0" borderId="16" xfId="7" applyBorder="1"/>
    <xf numFmtId="167" fontId="11" fillId="9" borderId="13" xfId="5" applyNumberFormat="1" applyFill="1" applyBorder="1" applyAlignment="1"/>
    <xf numFmtId="164" fontId="11" fillId="9" borderId="14" xfId="5" applyNumberFormat="1" applyFill="1" applyBorder="1" applyAlignment="1"/>
    <xf numFmtId="164" fontId="11" fillId="9" borderId="15" xfId="6" applyNumberFormat="1" applyFill="1" applyBorder="1" applyAlignment="1"/>
    <xf numFmtId="0" fontId="2" fillId="0" borderId="17" xfId="7" applyBorder="1"/>
    <xf numFmtId="167" fontId="11" fillId="9" borderId="10" xfId="5" applyNumberFormat="1" applyFill="1" applyBorder="1" applyAlignment="1"/>
    <xf numFmtId="164" fontId="11" fillId="9" borderId="18" xfId="5" applyNumberFormat="1" applyFill="1" applyBorder="1" applyAlignment="1"/>
    <xf numFmtId="164" fontId="11" fillId="9" borderId="19" xfId="5" applyNumberFormat="1" applyFill="1" applyBorder="1" applyAlignment="1"/>
    <xf numFmtId="0" fontId="12" fillId="0" borderId="6" xfId="7" applyFont="1" applyBorder="1"/>
    <xf numFmtId="0" fontId="12" fillId="0" borderId="16" xfId="7" applyFont="1" applyBorder="1"/>
    <xf numFmtId="0" fontId="12" fillId="0" borderId="17" xfId="7" applyFont="1" applyBorder="1"/>
    <xf numFmtId="0" fontId="5" fillId="0" borderId="0" xfId="8"/>
    <xf numFmtId="0" fontId="6" fillId="10" borderId="0" xfId="7" applyFont="1" applyFill="1"/>
    <xf numFmtId="0" fontId="2" fillId="10" borderId="0" xfId="7" applyFill="1"/>
    <xf numFmtId="0" fontId="7" fillId="0" borderId="0" xfId="9"/>
    <xf numFmtId="0" fontId="7" fillId="0" borderId="0" xfId="9" applyAlignment="1">
      <alignment horizontal="center"/>
    </xf>
    <xf numFmtId="0" fontId="2" fillId="0" borderId="0" xfId="7"/>
    <xf numFmtId="0" fontId="13" fillId="0" borderId="3" xfId="9" applyFont="1" applyBorder="1" applyAlignment="1">
      <alignment wrapText="1"/>
    </xf>
    <xf numFmtId="0" fontId="13" fillId="0" borderId="7" xfId="9" applyFont="1" applyBorder="1" applyAlignment="1">
      <alignment horizontal="center" wrapText="1"/>
    </xf>
    <xf numFmtId="0" fontId="13" fillId="0" borderId="5" xfId="9" applyFont="1" applyBorder="1" applyAlignment="1">
      <alignment horizontal="center" vertical="center" wrapText="1"/>
    </xf>
    <xf numFmtId="0" fontId="14" fillId="0" borderId="12" xfId="9" applyFont="1" applyBorder="1"/>
    <xf numFmtId="0" fontId="7" fillId="0" borderId="20" xfId="9" applyBorder="1" applyAlignment="1">
      <alignment horizontal="center"/>
    </xf>
    <xf numFmtId="4" fontId="7" fillId="0" borderId="21" xfId="9" applyNumberFormat="1" applyBorder="1" applyAlignment="1">
      <alignment horizontal="center"/>
    </xf>
    <xf numFmtId="0" fontId="7" fillId="0" borderId="13" xfId="9" applyBorder="1"/>
    <xf numFmtId="0" fontId="7" fillId="0" borderId="14" xfId="9" applyBorder="1" applyAlignment="1">
      <alignment horizontal="center"/>
    </xf>
    <xf numFmtId="4" fontId="7" fillId="0" borderId="15" xfId="9" applyNumberFormat="1" applyBorder="1" applyAlignment="1">
      <alignment horizontal="center"/>
    </xf>
    <xf numFmtId="0" fontId="7" fillId="0" borderId="21" xfId="9" applyBorder="1" applyAlignment="1">
      <alignment horizontal="center"/>
    </xf>
    <xf numFmtId="0" fontId="14" fillId="0" borderId="10" xfId="9" applyFont="1" applyBorder="1"/>
    <xf numFmtId="0" fontId="7" fillId="0" borderId="11" xfId="9" applyBorder="1" applyAlignment="1">
      <alignment horizontal="center"/>
    </xf>
    <xf numFmtId="0" fontId="7" fillId="0" borderId="2" xfId="9" applyBorder="1" applyAlignment="1">
      <alignment horizontal="center"/>
    </xf>
    <xf numFmtId="0" fontId="7" fillId="0" borderId="12" xfId="9" applyBorder="1"/>
    <xf numFmtId="0" fontId="7" fillId="0" borderId="10" xfId="9" applyBorder="1"/>
    <xf numFmtId="0" fontId="14" fillId="11" borderId="12" xfId="9" applyFont="1" applyFill="1" applyBorder="1"/>
    <xf numFmtId="0" fontId="7" fillId="11" borderId="20" xfId="9" applyFill="1" applyBorder="1" applyAlignment="1">
      <alignment horizontal="center"/>
    </xf>
    <xf numFmtId="0" fontId="7" fillId="11" borderId="21" xfId="9" applyFill="1" applyBorder="1" applyAlignment="1">
      <alignment horizontal="center"/>
    </xf>
    <xf numFmtId="0" fontId="14" fillId="11" borderId="13" xfId="9" applyFont="1" applyFill="1" applyBorder="1"/>
    <xf numFmtId="0" fontId="7" fillId="11" borderId="14" xfId="9" applyFill="1" applyBorder="1" applyAlignment="1">
      <alignment horizontal="center"/>
    </xf>
    <xf numFmtId="0" fontId="7" fillId="11" borderId="15" xfId="9" applyFill="1" applyBorder="1" applyAlignment="1">
      <alignment horizontal="center"/>
    </xf>
    <xf numFmtId="8" fontId="7" fillId="11" borderId="15" xfId="9" applyNumberFormat="1" applyFill="1" applyBorder="1" applyAlignment="1">
      <alignment horizontal="center"/>
    </xf>
    <xf numFmtId="8" fontId="7" fillId="0" borderId="21" xfId="9" applyNumberFormat="1" applyBorder="1" applyAlignment="1">
      <alignment horizontal="center"/>
    </xf>
    <xf numFmtId="0" fontId="7" fillId="0" borderId="13" xfId="9" applyBorder="1" applyAlignment="1">
      <alignment horizontal="right"/>
    </xf>
    <xf numFmtId="8" fontId="7" fillId="0" borderId="15" xfId="9" applyNumberFormat="1" applyBorder="1" applyAlignment="1">
      <alignment horizontal="center"/>
    </xf>
    <xf numFmtId="0" fontId="7" fillId="0" borderId="15" xfId="9" applyBorder="1" applyAlignment="1">
      <alignment horizontal="center"/>
    </xf>
    <xf numFmtId="0" fontId="14" fillId="0" borderId="13" xfId="9" applyFont="1" applyBorder="1"/>
    <xf numFmtId="0" fontId="14" fillId="0" borderId="14" xfId="9" applyFont="1" applyBorder="1" applyAlignment="1">
      <alignment horizontal="center"/>
    </xf>
    <xf numFmtId="8" fontId="14" fillId="0" borderId="15" xfId="9" applyNumberFormat="1" applyFont="1" applyBorder="1" applyAlignment="1">
      <alignment horizontal="center"/>
    </xf>
    <xf numFmtId="0" fontId="15" fillId="0" borderId="13" xfId="9" applyFont="1" applyBorder="1"/>
    <xf numFmtId="0" fontId="14" fillId="0" borderId="15" xfId="9" applyFont="1" applyBorder="1" applyAlignment="1">
      <alignment horizontal="center"/>
    </xf>
    <xf numFmtId="0" fontId="14" fillId="0" borderId="20" xfId="9" applyFont="1" applyBorder="1" applyAlignment="1">
      <alignment horizontal="center"/>
    </xf>
    <xf numFmtId="0" fontId="14" fillId="0" borderId="21" xfId="9" applyFont="1" applyBorder="1" applyAlignment="1">
      <alignment horizontal="center"/>
    </xf>
    <xf numFmtId="40" fontId="14" fillId="0" borderId="15" xfId="9" applyNumberFormat="1" applyFont="1" applyBorder="1" applyAlignment="1">
      <alignment horizontal="center"/>
    </xf>
    <xf numFmtId="0" fontId="14" fillId="0" borderId="11" xfId="9" applyFont="1" applyBorder="1" applyAlignment="1">
      <alignment horizontal="center"/>
    </xf>
    <xf numFmtId="8" fontId="14" fillId="0" borderId="2" xfId="9" applyNumberFormat="1" applyFont="1" applyBorder="1" applyAlignment="1">
      <alignment horizontal="center"/>
    </xf>
    <xf numFmtId="0" fontId="7" fillId="11" borderId="13" xfId="9" applyFill="1" applyBorder="1" applyAlignment="1">
      <alignment wrapText="1"/>
    </xf>
    <xf numFmtId="0" fontId="17" fillId="11" borderId="10" xfId="9" applyFont="1" applyFill="1" applyBorder="1" applyAlignment="1">
      <alignment wrapText="1"/>
    </xf>
    <xf numFmtId="0" fontId="19" fillId="0" borderId="0" xfId="10" applyFont="1" applyAlignment="1">
      <alignment vertical="center"/>
    </xf>
    <xf numFmtId="0" fontId="18" fillId="0" borderId="8" xfId="10" applyBorder="1"/>
    <xf numFmtId="0" fontId="18" fillId="0" borderId="0" xfId="10"/>
    <xf numFmtId="0" fontId="20" fillId="0" borderId="0" xfId="10" applyFont="1" applyAlignment="1">
      <alignment vertical="center"/>
    </xf>
    <xf numFmtId="0" fontId="13" fillId="0" borderId="5" xfId="9" applyFont="1" applyBorder="1" applyAlignment="1">
      <alignment horizontal="center" wrapText="1"/>
    </xf>
    <xf numFmtId="8" fontId="7" fillId="11" borderId="21" xfId="9" applyNumberFormat="1" applyFill="1" applyBorder="1" applyAlignment="1">
      <alignment horizontal="center"/>
    </xf>
    <xf numFmtId="0" fontId="14" fillId="11" borderId="10" xfId="9" applyFont="1" applyFill="1" applyBorder="1"/>
    <xf numFmtId="0" fontId="7" fillId="11" borderId="11" xfId="9" applyFill="1" applyBorder="1" applyAlignment="1">
      <alignment horizontal="center"/>
    </xf>
    <xf numFmtId="8" fontId="7" fillId="11" borderId="2" xfId="9" applyNumberFormat="1" applyFill="1" applyBorder="1" applyAlignment="1">
      <alignment horizontal="center"/>
    </xf>
    <xf numFmtId="0" fontId="24" fillId="0" borderId="0" xfId="10" applyFont="1"/>
    <xf numFmtId="0" fontId="7" fillId="11" borderId="0" xfId="9" applyFill="1"/>
    <xf numFmtId="0" fontId="7" fillId="11" borderId="0" xfId="10" applyFont="1" applyFill="1"/>
    <xf numFmtId="0" fontId="6" fillId="10" borderId="0" xfId="4" applyFont="1" applyFill="1"/>
    <xf numFmtId="0" fontId="2" fillId="10" borderId="0" xfId="4" applyFill="1"/>
    <xf numFmtId="0" fontId="19" fillId="0" borderId="0" xfId="0" applyFont="1"/>
    <xf numFmtId="0" fontId="6" fillId="0" borderId="0" xfId="4" applyFont="1"/>
    <xf numFmtId="0" fontId="2" fillId="0" borderId="0" xfId="4"/>
    <xf numFmtId="0" fontId="8" fillId="0" borderId="0" xfId="4" applyFont="1" applyAlignment="1">
      <alignment vertical="center"/>
    </xf>
    <xf numFmtId="0" fontId="2" fillId="0" borderId="12" xfId="4" applyBorder="1"/>
    <xf numFmtId="0" fontId="2" fillId="0" borderId="8" xfId="4" applyBorder="1"/>
    <xf numFmtId="0" fontId="2" fillId="0" borderId="21" xfId="4" applyBorder="1"/>
    <xf numFmtId="0" fontId="25" fillId="0" borderId="23" xfId="4" applyFont="1" applyBorder="1"/>
    <xf numFmtId="0" fontId="2" fillId="0" borderId="23" xfId="4" applyBorder="1"/>
    <xf numFmtId="0" fontId="2" fillId="0" borderId="13" xfId="4" applyBorder="1"/>
    <xf numFmtId="0" fontId="25" fillId="0" borderId="0" xfId="4" applyFont="1"/>
    <xf numFmtId="0" fontId="2" fillId="0" borderId="15" xfId="4" applyBorder="1"/>
    <xf numFmtId="0" fontId="2" fillId="0" borderId="0" xfId="4" applyAlignment="1">
      <alignment vertical="center"/>
    </xf>
    <xf numFmtId="0" fontId="4" fillId="0" borderId="23" xfId="4" applyFont="1" applyBorder="1" applyAlignment="1">
      <alignment vertical="center"/>
    </xf>
    <xf numFmtId="0" fontId="2" fillId="0" borderId="13" xfId="4" applyBorder="1" applyAlignment="1">
      <alignment vertical="center"/>
    </xf>
    <xf numFmtId="0" fontId="4" fillId="0" borderId="0" xfId="4" applyFont="1" applyAlignment="1">
      <alignment horizontal="center"/>
    </xf>
    <xf numFmtId="0" fontId="2" fillId="0" borderId="15" xfId="4" applyBorder="1" applyAlignment="1">
      <alignment vertical="center"/>
    </xf>
    <xf numFmtId="0" fontId="4" fillId="0" borderId="24" xfId="4" applyFont="1" applyBorder="1" applyAlignment="1">
      <alignment vertical="center"/>
    </xf>
    <xf numFmtId="0" fontId="4" fillId="0" borderId="0" xfId="4" applyFont="1" applyAlignment="1">
      <alignment horizontal="right" vertical="center"/>
    </xf>
    <xf numFmtId="0" fontId="2" fillId="12" borderId="0" xfId="4" applyFill="1" applyAlignment="1">
      <alignment horizontal="center" vertical="center"/>
    </xf>
    <xf numFmtId="164" fontId="2" fillId="12" borderId="0" xfId="4" applyNumberFormat="1" applyFill="1" applyAlignment="1">
      <alignment horizontal="center" vertical="center"/>
    </xf>
    <xf numFmtId="0" fontId="2" fillId="0" borderId="0" xfId="4" applyAlignment="1">
      <alignment vertical="center" wrapText="1"/>
    </xf>
    <xf numFmtId="0" fontId="2" fillId="0" borderId="0" xfId="4" applyAlignment="1">
      <alignment horizontal="left" vertical="center"/>
    </xf>
    <xf numFmtId="0" fontId="2" fillId="0" borderId="0" xfId="4" applyAlignment="1">
      <alignment horizontal="center" vertical="center"/>
    </xf>
    <xf numFmtId="168" fontId="2" fillId="12" borderId="0" xfId="4" applyNumberFormat="1" applyFill="1" applyAlignment="1">
      <alignment horizontal="right" vertical="center"/>
    </xf>
    <xf numFmtId="169" fontId="2" fillId="0" borderId="0" xfId="4" applyNumberFormat="1" applyAlignment="1">
      <alignment horizontal="center" vertical="center"/>
    </xf>
    <xf numFmtId="0" fontId="2" fillId="0" borderId="10" xfId="4" applyBorder="1"/>
    <xf numFmtId="0" fontId="2" fillId="0" borderId="1" xfId="4" applyBorder="1"/>
    <xf numFmtId="0" fontId="2" fillId="0" borderId="2" xfId="4" applyBorder="1"/>
    <xf numFmtId="0" fontId="25" fillId="13" borderId="0" xfId="4" applyFont="1" applyFill="1"/>
    <xf numFmtId="0" fontId="2" fillId="13" borderId="0" xfId="4" applyFill="1"/>
    <xf numFmtId="0" fontId="4" fillId="13" borderId="0" xfId="4" applyFont="1" applyFill="1"/>
    <xf numFmtId="0" fontId="4" fillId="13" borderId="0" xfId="4" applyFont="1" applyFill="1" applyAlignment="1">
      <alignment vertical="center"/>
    </xf>
    <xf numFmtId="0" fontId="2" fillId="13" borderId="0" xfId="4" applyFill="1" applyAlignment="1">
      <alignment horizontal="left" vertical="center"/>
    </xf>
    <xf numFmtId="169" fontId="2" fillId="13" borderId="0" xfId="4" applyNumberFormat="1" applyFill="1" applyAlignment="1">
      <alignment vertical="center"/>
    </xf>
    <xf numFmtId="0" fontId="4" fillId="13" borderId="23" xfId="4" applyFont="1" applyFill="1" applyBorder="1" applyAlignment="1">
      <alignment vertical="center"/>
    </xf>
    <xf numFmtId="0" fontId="2" fillId="13" borderId="23" xfId="4" applyFill="1" applyBorder="1" applyAlignment="1">
      <alignment horizontal="left" vertical="center"/>
    </xf>
    <xf numFmtId="169" fontId="2" fillId="13" borderId="23" xfId="4" applyNumberFormat="1" applyFill="1" applyBorder="1" applyAlignment="1">
      <alignment vertical="center"/>
    </xf>
    <xf numFmtId="0" fontId="2" fillId="13" borderId="24" xfId="4" applyFill="1" applyBorder="1" applyAlignment="1">
      <alignment horizontal="left" vertical="center"/>
    </xf>
    <xf numFmtId="169" fontId="2" fillId="13" borderId="23" xfId="4" applyNumberFormat="1" applyFill="1" applyBorder="1" applyAlignment="1">
      <alignment horizontal="right" vertical="center"/>
    </xf>
    <xf numFmtId="169" fontId="2" fillId="0" borderId="0" xfId="4" applyNumberFormat="1" applyAlignment="1">
      <alignment vertical="center"/>
    </xf>
    <xf numFmtId="168" fontId="2" fillId="13" borderId="23" xfId="4" applyNumberFormat="1" applyFill="1" applyBorder="1" applyAlignment="1">
      <alignment horizontal="right" vertical="center"/>
    </xf>
    <xf numFmtId="170" fontId="2" fillId="13" borderId="0" xfId="4" applyNumberFormat="1" applyFill="1" applyAlignment="1">
      <alignment vertical="center"/>
    </xf>
    <xf numFmtId="170" fontId="2" fillId="0" borderId="0" xfId="4" applyNumberFormat="1" applyAlignment="1">
      <alignment vertical="center"/>
    </xf>
    <xf numFmtId="0" fontId="5" fillId="0" borderId="0" xfId="2"/>
    <xf numFmtId="8" fontId="7" fillId="11" borderId="25" xfId="9" applyNumberFormat="1" applyFill="1" applyBorder="1" applyAlignment="1">
      <alignment horizontal="center"/>
    </xf>
    <xf numFmtId="0" fontId="14" fillId="11" borderId="26" xfId="9" applyFont="1" applyFill="1" applyBorder="1"/>
    <xf numFmtId="0" fontId="14" fillId="11" borderId="27" xfId="9" applyFont="1" applyFill="1" applyBorder="1"/>
    <xf numFmtId="8" fontId="7" fillId="11" borderId="19" xfId="9" applyNumberFormat="1" applyFill="1" applyBorder="1" applyAlignment="1">
      <alignment horizontal="center"/>
    </xf>
    <xf numFmtId="0" fontId="14" fillId="11" borderId="0" xfId="9" applyFont="1" applyFill="1"/>
    <xf numFmtId="0" fontId="7" fillId="11" borderId="0" xfId="9" applyFill="1" applyAlignment="1">
      <alignment horizontal="center"/>
    </xf>
    <xf numFmtId="8" fontId="7" fillId="11" borderId="0" xfId="9" applyNumberFormat="1" applyFill="1" applyAlignment="1">
      <alignment horizontal="center"/>
    </xf>
    <xf numFmtId="0" fontId="1" fillId="0" borderId="0" xfId="3" applyFont="1"/>
    <xf numFmtId="0" fontId="8" fillId="6" borderId="3" xfId="4" applyFont="1" applyFill="1" applyBorder="1" applyAlignment="1">
      <alignment horizontal="center"/>
    </xf>
    <xf numFmtId="0" fontId="8" fillId="6" borderId="4" xfId="4" applyFont="1" applyFill="1" applyBorder="1" applyAlignment="1">
      <alignment horizontal="center"/>
    </xf>
    <xf numFmtId="0" fontId="8" fillId="6" borderId="5" xfId="4" applyFont="1" applyFill="1" applyBorder="1" applyAlignment="1">
      <alignment horizontal="center"/>
    </xf>
    <xf numFmtId="0" fontId="8" fillId="7" borderId="3" xfId="4" applyFont="1" applyFill="1" applyBorder="1" applyAlignment="1">
      <alignment horizontal="center"/>
    </xf>
    <xf numFmtId="0" fontId="8" fillId="7" borderId="4" xfId="4" applyFont="1" applyFill="1" applyBorder="1" applyAlignment="1">
      <alignment horizontal="center"/>
    </xf>
    <xf numFmtId="0" fontId="8" fillId="7" borderId="5" xfId="4" applyFont="1" applyFill="1" applyBorder="1" applyAlignment="1">
      <alignment horizontal="center"/>
    </xf>
    <xf numFmtId="0" fontId="4" fillId="0" borderId="3" xfId="3" applyFont="1" applyBorder="1" applyAlignment="1">
      <alignment horizontal="left" vertical="center" wrapText="1"/>
    </xf>
    <xf numFmtId="0" fontId="4" fillId="0" borderId="4" xfId="3" applyFont="1" applyBorder="1" applyAlignment="1">
      <alignment horizontal="left" vertical="center" wrapText="1"/>
    </xf>
    <xf numFmtId="0" fontId="4" fillId="0" borderId="5" xfId="3" applyFont="1" applyBorder="1" applyAlignment="1">
      <alignment horizontal="left" vertical="center" wrapText="1"/>
    </xf>
    <xf numFmtId="0" fontId="8" fillId="3" borderId="1" xfId="3" applyFont="1" applyFill="1" applyBorder="1" applyAlignment="1">
      <alignment horizontal="center"/>
    </xf>
    <xf numFmtId="0" fontId="8" fillId="3" borderId="2" xfId="3" applyFont="1" applyFill="1" applyBorder="1" applyAlignment="1">
      <alignment horizontal="center"/>
    </xf>
    <xf numFmtId="0" fontId="8" fillId="4" borderId="3" xfId="4" applyFont="1" applyFill="1" applyBorder="1" applyAlignment="1">
      <alignment horizontal="center"/>
    </xf>
    <xf numFmtId="0" fontId="8" fillId="4" borderId="4" xfId="4" applyFont="1" applyFill="1" applyBorder="1" applyAlignment="1">
      <alignment horizontal="center"/>
    </xf>
    <xf numFmtId="0" fontId="8" fillId="4" borderId="5" xfId="4" applyFont="1" applyFill="1" applyBorder="1" applyAlignment="1">
      <alignment horizontal="center"/>
    </xf>
    <xf numFmtId="0" fontId="8" fillId="5" borderId="3" xfId="4" applyFont="1" applyFill="1" applyBorder="1" applyAlignment="1">
      <alignment horizontal="center"/>
    </xf>
    <xf numFmtId="0" fontId="8" fillId="5" borderId="4" xfId="4" applyFont="1" applyFill="1" applyBorder="1" applyAlignment="1">
      <alignment horizontal="center"/>
    </xf>
    <xf numFmtId="0" fontId="8" fillId="5" borderId="5" xfId="4" applyFont="1" applyFill="1" applyBorder="1" applyAlignment="1">
      <alignment horizontal="center"/>
    </xf>
    <xf numFmtId="0" fontId="2" fillId="0" borderId="23" xfId="4" applyBorder="1" applyAlignment="1">
      <alignment vertical="center" wrapText="1"/>
    </xf>
    <xf numFmtId="0" fontId="2" fillId="0" borderId="24" xfId="4" applyBorder="1" applyAlignment="1">
      <alignment vertical="center" wrapText="1"/>
    </xf>
    <xf numFmtId="0" fontId="16" fillId="0" borderId="22" xfId="9" applyFont="1" applyBorder="1" applyAlignment="1">
      <alignment horizontal="center" vertical="center" wrapText="1"/>
    </xf>
    <xf numFmtId="0" fontId="16" fillId="0" borderId="15" xfId="9" applyFont="1" applyBorder="1" applyAlignment="1">
      <alignment horizontal="center" vertical="center" wrapText="1"/>
    </xf>
    <xf numFmtId="0" fontId="16" fillId="0" borderId="18" xfId="9" applyFont="1" applyBorder="1" applyAlignment="1">
      <alignment horizontal="center" vertical="center" wrapText="1"/>
    </xf>
    <xf numFmtId="0" fontId="16" fillId="0" borderId="2" xfId="9" applyFont="1" applyBorder="1" applyAlignment="1">
      <alignment horizontal="center" vertical="center" wrapText="1"/>
    </xf>
  </cellXfs>
  <cellStyles count="11">
    <cellStyle name="Comma 15" xfId="5" xr:uid="{AD598EF7-E1A7-4A0B-A4E5-7E7540D10FC6}"/>
    <cellStyle name="Hyperlink" xfId="2" builtinId="8"/>
    <cellStyle name="Hyperlink 3" xfId="8" xr:uid="{F724CD20-00E3-4F8D-B3F6-900553C51773}"/>
    <cellStyle name="Normal" xfId="0" builtinId="0"/>
    <cellStyle name="Normal 22 2" xfId="4" xr:uid="{68BBCC02-801B-4703-A996-7C64CDD4C348}"/>
    <cellStyle name="Normal 22 2 2" xfId="7" xr:uid="{571C3D3A-8BA2-4900-9C48-A026433CEFAF}"/>
    <cellStyle name="Normal 23" xfId="10" xr:uid="{428E70D9-E7D0-4089-9623-696A42099829}"/>
    <cellStyle name="Normal 34" xfId="3" xr:uid="{F47CA093-28BB-4D51-A04B-52D2BBF7D5E9}"/>
    <cellStyle name="Normal_~6486227 2" xfId="9" xr:uid="{61C9104B-CC2C-41EB-834C-069CFDF3B469}"/>
    <cellStyle name="Percent" xfId="1" builtinId="5"/>
    <cellStyle name="Percent 3" xfId="6" xr:uid="{7A223028-4C65-4B49-B9D5-ED9D1499F2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4/Tariff%20Wholesale%20Model/Wholesale%20Tariff%20Model%202024%20v1.27.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Notes"/>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sheetData sheetId="2">
        <row r="2">
          <cell r="C2" t="str">
            <v>2023/24</v>
          </cell>
        </row>
        <row r="3">
          <cell r="C3" t="str">
            <v>2022/23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Royal Mail Wholesale Premium Prices from 2nd April 2024</v>
          </cell>
        </row>
        <row r="11">
          <cell r="D11">
            <v>66.900000000000006</v>
          </cell>
          <cell r="J11">
            <v>63.122999999999998</v>
          </cell>
          <cell r="P11">
            <v>66.33</v>
          </cell>
          <cell r="V11">
            <v>72.34</v>
          </cell>
          <cell r="AB11">
            <v>70.897999999999996</v>
          </cell>
        </row>
        <row r="12">
          <cell r="D12">
            <v>76.656000000000006</v>
          </cell>
          <cell r="J12">
            <v>72.328000000000003</v>
          </cell>
          <cell r="P12">
            <v>76.001999999999995</v>
          </cell>
          <cell r="V12">
            <v>82.89</v>
          </cell>
          <cell r="AB12">
            <v>81.236999999999995</v>
          </cell>
        </row>
        <row r="13">
          <cell r="D13">
            <v>75.012</v>
          </cell>
          <cell r="J13">
            <v>70.75</v>
          </cell>
          <cell r="P13">
            <v>73.516999999999996</v>
          </cell>
          <cell r="V13">
            <v>81.085999999999999</v>
          </cell>
          <cell r="AB13">
            <v>81.427999999999997</v>
          </cell>
        </row>
        <row r="14">
          <cell r="D14">
            <v>84.734999999999999</v>
          </cell>
          <cell r="J14">
            <v>79.92</v>
          </cell>
          <cell r="P14">
            <v>83.046000000000006</v>
          </cell>
          <cell r="V14">
            <v>91.596999999999994</v>
          </cell>
          <cell r="AB14">
            <v>91.983000000000004</v>
          </cell>
        </row>
        <row r="15">
          <cell r="F15">
            <v>0.12790000000000001</v>
          </cell>
          <cell r="G15">
            <v>65.622600000000006</v>
          </cell>
          <cell r="L15">
            <v>0.1206</v>
          </cell>
          <cell r="M15">
            <v>61.899000000000001</v>
          </cell>
          <cell r="R15">
            <v>0.12540000000000001</v>
          </cell>
          <cell r="S15">
            <v>64.307100000000005</v>
          </cell>
          <cell r="X15">
            <v>0.13830000000000001</v>
          </cell>
          <cell r="Y15">
            <v>70.930000000000007</v>
          </cell>
          <cell r="AD15">
            <v>0.13880000000000001</v>
          </cell>
          <cell r="AE15">
            <v>71.241500000000002</v>
          </cell>
        </row>
        <row r="16">
          <cell r="D16">
            <v>87.364000000000004</v>
          </cell>
          <cell r="J16">
            <v>82.4</v>
          </cell>
          <cell r="P16">
            <v>85.623000000000005</v>
          </cell>
          <cell r="V16">
            <v>94.438000000000002</v>
          </cell>
          <cell r="AB16">
            <v>94.837000000000003</v>
          </cell>
        </row>
        <row r="17">
          <cell r="D17">
            <v>99.150999999999996</v>
          </cell>
          <cell r="J17">
            <v>93.516999999999996</v>
          </cell>
          <cell r="P17">
            <v>97.174999999999997</v>
          </cell>
          <cell r="V17">
            <v>107.18</v>
          </cell>
          <cell r="AB17">
            <v>107.63200000000001</v>
          </cell>
        </row>
        <row r="18">
          <cell r="F18">
            <v>0.1489</v>
          </cell>
          <cell r="G18">
            <v>76.906899999999993</v>
          </cell>
          <cell r="L18">
            <v>0.1404</v>
          </cell>
          <cell r="M18">
            <v>72.543199999999999</v>
          </cell>
          <cell r="R18">
            <v>0.1459</v>
          </cell>
          <cell r="S18">
            <v>75.378799999999998</v>
          </cell>
          <cell r="X18">
            <v>0.161</v>
          </cell>
          <cell r="Y18">
            <v>83.128200000000007</v>
          </cell>
          <cell r="AD18">
            <v>0.16159999999999999</v>
          </cell>
          <cell r="AE18">
            <v>83.490499999999997</v>
          </cell>
        </row>
        <row r="21">
          <cell r="D21">
            <v>104.697</v>
          </cell>
          <cell r="J21">
            <v>98.748000000000005</v>
          </cell>
          <cell r="P21">
            <v>102.61</v>
          </cell>
          <cell r="V21">
            <v>113.175</v>
          </cell>
          <cell r="AB21">
            <v>113.652</v>
          </cell>
        </row>
        <row r="22">
          <cell r="D22">
            <v>119.047</v>
          </cell>
          <cell r="J22">
            <v>112.283</v>
          </cell>
          <cell r="P22">
            <v>116.67400000000001</v>
          </cell>
          <cell r="V22">
            <v>128.68700000000001</v>
          </cell>
          <cell r="AB22">
            <v>129.22900000000001</v>
          </cell>
        </row>
        <row r="23">
          <cell r="D23">
            <v>133.71</v>
          </cell>
          <cell r="J23">
            <v>126.113</v>
          </cell>
          <cell r="P23">
            <v>131.04499999999999</v>
          </cell>
          <cell r="V23">
            <v>144.53700000000001</v>
          </cell>
          <cell r="AB23">
            <v>145.14699999999999</v>
          </cell>
        </row>
        <row r="24">
          <cell r="D24">
            <v>170.62899999999999</v>
          </cell>
          <cell r="J24">
            <v>160.934</v>
          </cell>
          <cell r="P24">
            <v>167.22800000000001</v>
          </cell>
          <cell r="V24">
            <v>184.446</v>
          </cell>
          <cell r="AB24">
            <v>185.22300000000001</v>
          </cell>
        </row>
        <row r="25">
          <cell r="D25">
            <v>93.888999999999996</v>
          </cell>
          <cell r="J25">
            <v>88.554000000000002</v>
          </cell>
          <cell r="P25">
            <v>92.018000000000001</v>
          </cell>
          <cell r="V25">
            <v>101.492</v>
          </cell>
          <cell r="AB25">
            <v>101.92</v>
          </cell>
        </row>
        <row r="26">
          <cell r="D26">
            <v>106.962</v>
          </cell>
          <cell r="J26">
            <v>100.88500000000001</v>
          </cell>
          <cell r="P26">
            <v>104.83</v>
          </cell>
          <cell r="V26">
            <v>115.623</v>
          </cell>
          <cell r="AB26">
            <v>116.111</v>
          </cell>
        </row>
        <row r="27">
          <cell r="D27">
            <v>119.758</v>
          </cell>
          <cell r="J27">
            <v>112.95399999999999</v>
          </cell>
          <cell r="P27">
            <v>117.371</v>
          </cell>
          <cell r="V27">
            <v>129.45599999999999</v>
          </cell>
          <cell r="AB27">
            <v>130.001</v>
          </cell>
        </row>
        <row r="28">
          <cell r="D28">
            <v>152.06800000000001</v>
          </cell>
          <cell r="J28">
            <v>143.428</v>
          </cell>
          <cell r="P28">
            <v>149.03700000000001</v>
          </cell>
          <cell r="V28">
            <v>164.38200000000001</v>
          </cell>
          <cell r="AB28">
            <v>165.07499999999999</v>
          </cell>
        </row>
        <row r="31">
          <cell r="D31">
            <v>243.61699999999999</v>
          </cell>
          <cell r="J31">
            <v>223.78200000000001</v>
          </cell>
          <cell r="P31">
            <v>238.99299999999999</v>
          </cell>
          <cell r="V31">
            <v>285.74299999999999</v>
          </cell>
          <cell r="AB31">
            <v>246.947</v>
          </cell>
        </row>
        <row r="32">
          <cell r="D32">
            <v>347.73</v>
          </cell>
          <cell r="J32">
            <v>319.41800000000001</v>
          </cell>
          <cell r="P32">
            <v>341.13</v>
          </cell>
          <cell r="V32">
            <v>407.85899999999998</v>
          </cell>
          <cell r="AB32">
            <v>352.483</v>
          </cell>
        </row>
        <row r="33">
          <cell r="D33">
            <v>347.73</v>
          </cell>
          <cell r="J33">
            <v>319.41800000000001</v>
          </cell>
          <cell r="P33">
            <v>341.13</v>
          </cell>
          <cell r="V33">
            <v>407.85899999999998</v>
          </cell>
          <cell r="AB33">
            <v>352.483</v>
          </cell>
        </row>
        <row r="34">
          <cell r="D34">
            <v>347.73</v>
          </cell>
          <cell r="J34">
            <v>319.41800000000001</v>
          </cell>
          <cell r="P34">
            <v>341.13</v>
          </cell>
          <cell r="V34">
            <v>407.85899999999998</v>
          </cell>
          <cell r="AB34">
            <v>352.483</v>
          </cell>
        </row>
        <row r="35">
          <cell r="D35">
            <v>347.73</v>
          </cell>
          <cell r="J35">
            <v>319.41800000000001</v>
          </cell>
          <cell r="P35">
            <v>341.13</v>
          </cell>
          <cell r="V35">
            <v>407.85899999999998</v>
          </cell>
          <cell r="AB35">
            <v>352.483</v>
          </cell>
        </row>
        <row r="37">
          <cell r="B37" t="str">
            <v>Where Access charges are related directly to sorted Business Mail prices, these charges will continue to be calculated on the same basis as specified in the relevant section of the User Guide</v>
          </cell>
        </row>
        <row r="38">
          <cell r="B38" t="str">
            <v>The General Large Letter prices are inclusive of a green charge of 2.000p.</v>
          </cell>
        </row>
      </sheetData>
      <sheetData sheetId="28">
        <row r="1">
          <cell r="A1" t="str">
            <v>Premium - Other Access Charges - Prices from 2nd April 2024</v>
          </cell>
        </row>
        <row r="4">
          <cell r="D4" t="str">
            <v>34.39 pence</v>
          </cell>
        </row>
        <row r="5">
          <cell r="D5" t="str">
            <v>52.27 pence</v>
          </cell>
        </row>
        <row r="6">
          <cell r="D6" t="str">
            <v>238 pence</v>
          </cell>
        </row>
        <row r="7">
          <cell r="D7" t="str">
            <v>24.58 pence</v>
          </cell>
        </row>
        <row r="8">
          <cell r="D8" t="str">
            <v>63.20 pence</v>
          </cell>
        </row>
        <row r="9">
          <cell r="D9" t="str">
            <v>24.58 pence</v>
          </cell>
        </row>
        <row r="10">
          <cell r="D10" t="str">
            <v>63.20 pence</v>
          </cell>
        </row>
        <row r="11">
          <cell r="D11" t="str">
            <v>56.62 pence</v>
          </cell>
        </row>
        <row r="12">
          <cell r="D12" t="str">
            <v>104.42 pence</v>
          </cell>
        </row>
        <row r="13">
          <cell r="D13" t="str">
            <v>£3.67</v>
          </cell>
        </row>
        <row r="14">
          <cell r="D14">
            <v>2.77</v>
          </cell>
        </row>
        <row r="16">
          <cell r="D16" t="str">
            <v>0.85 pence</v>
          </cell>
        </row>
        <row r="17">
          <cell r="D17" t="str">
            <v>2.40 pence</v>
          </cell>
        </row>
        <row r="18">
          <cell r="D18" t="str">
            <v>36.70 pence</v>
          </cell>
        </row>
        <row r="19">
          <cell r="D19">
            <v>11.27</v>
          </cell>
        </row>
        <row r="20">
          <cell r="D20">
            <v>3.23</v>
          </cell>
        </row>
        <row r="21">
          <cell r="D21">
            <v>17.3</v>
          </cell>
        </row>
        <row r="22">
          <cell r="D22">
            <v>1.68</v>
          </cell>
        </row>
        <row r="24">
          <cell r="D24">
            <v>18.420000000000002</v>
          </cell>
        </row>
        <row r="25">
          <cell r="D25">
            <v>1.7</v>
          </cell>
        </row>
        <row r="26">
          <cell r="D26">
            <v>129.68</v>
          </cell>
        </row>
        <row r="28">
          <cell r="D28" t="str">
            <v>0.00 pence</v>
          </cell>
        </row>
        <row r="30">
          <cell r="D30">
            <v>159.74</v>
          </cell>
        </row>
        <row r="31">
          <cell r="D31">
            <v>55</v>
          </cell>
        </row>
        <row r="39">
          <cell r="D39" t="str">
            <v>10.80 pence</v>
          </cell>
        </row>
        <row r="40">
          <cell r="D40" t="str">
            <v>21.23 pence</v>
          </cell>
        </row>
        <row r="41">
          <cell r="D41" t="str">
            <v>54.63 pence</v>
          </cell>
        </row>
        <row r="42">
          <cell r="D42" t="str">
            <v>1.16 pence</v>
          </cell>
        </row>
        <row r="43">
          <cell r="D43" t="str">
            <v>1.16 pence</v>
          </cell>
        </row>
        <row r="44">
          <cell r="D44" t="str">
            <v>2.74 pence</v>
          </cell>
        </row>
        <row r="45">
          <cell r="D45" t="str">
            <v>4.86 pence</v>
          </cell>
        </row>
        <row r="46">
          <cell r="D46" t="str">
            <v>0.00 pence</v>
          </cell>
        </row>
        <row r="47">
          <cell r="D47" t="str">
            <v>12.95 pence</v>
          </cell>
        </row>
        <row r="48">
          <cell r="D48" t="str">
            <v>42.05 pence</v>
          </cell>
        </row>
        <row r="49">
          <cell r="D49" t="str">
            <v>129 pence</v>
          </cell>
        </row>
        <row r="50">
          <cell r="D50">
            <v>34.6</v>
          </cell>
        </row>
        <row r="51">
          <cell r="D51">
            <v>34.6</v>
          </cell>
        </row>
        <row r="52">
          <cell r="D52">
            <v>34.6</v>
          </cell>
        </row>
        <row r="53">
          <cell r="D53">
            <v>34.6</v>
          </cell>
        </row>
        <row r="54">
          <cell r="D54">
            <v>34.6</v>
          </cell>
        </row>
        <row r="55">
          <cell r="D55">
            <v>34.6</v>
          </cell>
        </row>
        <row r="56">
          <cell r="D56" t="str">
            <v>0.61 pence</v>
          </cell>
        </row>
        <row r="57">
          <cell r="D57" t="str">
            <v>0.97 pence</v>
          </cell>
        </row>
        <row r="58">
          <cell r="D58" t="str">
            <v>3.43 pence</v>
          </cell>
        </row>
        <row r="63">
          <cell r="D63" t="str">
            <v>1.50 pence</v>
          </cell>
        </row>
        <row r="64">
          <cell r="D64" t="str">
            <v>1.50 pence</v>
          </cell>
        </row>
        <row r="65">
          <cell r="D65" t="str">
            <v>25.00 pence</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28E1-942A-43FA-A563-7E16F9E215E1}">
  <sheetPr>
    <pageSetUpPr fitToPage="1"/>
  </sheetPr>
  <dimension ref="A1:AF43"/>
  <sheetViews>
    <sheetView showGridLines="0" tabSelected="1" zoomScale="85" zoomScaleNormal="85" workbookViewId="0">
      <pane ySplit="8" topLeftCell="A9" activePane="bottomLeft" state="frozen"/>
      <selection activeCell="P8" sqref="P8"/>
      <selection pane="bottomLeft" activeCell="B38" sqref="B38"/>
    </sheetView>
  </sheetViews>
  <sheetFormatPr defaultColWidth="8.85546875" defaultRowHeight="15" x14ac:dyDescent="0.25"/>
  <cols>
    <col min="1" max="1" width="2.5703125" style="4" customWidth="1"/>
    <col min="2" max="2" width="55.140625" style="4" customWidth="1"/>
    <col min="3" max="3" width="11.7109375" style="4" customWidth="1"/>
    <col min="4" max="5" width="9.28515625" style="43" customWidth="1"/>
    <col min="6" max="6" width="9.28515625" style="5" customWidth="1"/>
    <col min="7" max="7" width="12.7109375" style="5" customWidth="1"/>
    <col min="8" max="8" width="5.140625" style="4" customWidth="1"/>
    <col min="9" max="9" width="11.7109375" style="4" customWidth="1"/>
    <col min="10" max="11" width="9.28515625" style="43" customWidth="1"/>
    <col min="12" max="13" width="9.28515625" style="5" customWidth="1"/>
    <col min="14" max="14" width="2.5703125" customWidth="1"/>
    <col min="15" max="15" width="11.7109375" style="4" customWidth="1"/>
    <col min="16" max="17" width="9.28515625" style="43" customWidth="1"/>
    <col min="18" max="19" width="9.28515625" style="5" customWidth="1"/>
    <col min="20" max="20" width="2.5703125" style="4" customWidth="1"/>
    <col min="21" max="21" width="11.7109375" style="4" customWidth="1"/>
    <col min="22" max="23" width="9.28515625" style="43" customWidth="1"/>
    <col min="24" max="25" width="9.28515625" style="5" customWidth="1"/>
    <col min="26" max="26" width="2.5703125" style="4" customWidth="1"/>
    <col min="27" max="27" width="11.7109375" style="4" customWidth="1"/>
    <col min="28" max="29" width="9.28515625" style="43" customWidth="1"/>
    <col min="30" max="31" width="9.28515625" style="5" customWidth="1"/>
    <col min="32" max="32" width="2.5703125" style="4" customWidth="1"/>
    <col min="33" max="16384" width="8.85546875" style="4"/>
  </cols>
  <sheetData>
    <row r="1" spans="1:32" s="3" customFormat="1" ht="18" x14ac:dyDescent="0.25">
      <c r="A1" s="1" t="str">
        <f>'[8]Premium (New)'!A1</f>
        <v>Royal Mail Wholesale Premium Prices from 2nd April 2024</v>
      </c>
      <c r="B1" s="1"/>
      <c r="C1" s="1"/>
      <c r="D1" s="1"/>
      <c r="E1" s="2"/>
      <c r="F1" s="2"/>
      <c r="I1" s="1"/>
      <c r="J1" s="1"/>
      <c r="K1" s="1"/>
      <c r="L1" s="2"/>
      <c r="O1" s="1"/>
      <c r="P1" s="1"/>
      <c r="Q1" s="1"/>
      <c r="R1" s="2"/>
      <c r="U1" s="1"/>
      <c r="V1" s="1"/>
      <c r="W1" s="1"/>
      <c r="X1" s="2"/>
      <c r="AA1" s="1"/>
      <c r="AB1" s="1"/>
      <c r="AC1" s="1"/>
      <c r="AD1" s="2"/>
    </row>
    <row r="2" spans="1:32" x14ac:dyDescent="0.25">
      <c r="D2" s="4"/>
      <c r="E2"/>
      <c r="J2" s="4"/>
      <c r="K2" s="4"/>
      <c r="P2" s="4"/>
      <c r="Q2" s="4"/>
      <c r="V2" s="4"/>
      <c r="W2" s="4"/>
      <c r="AB2" s="4"/>
      <c r="AC2" s="4"/>
      <c r="AF2"/>
    </row>
    <row r="3" spans="1:32" x14ac:dyDescent="0.25">
      <c r="A3" s="6" t="s">
        <v>0</v>
      </c>
      <c r="D3" s="4"/>
      <c r="E3" s="4"/>
      <c r="J3" s="4"/>
      <c r="K3" s="4"/>
      <c r="M3"/>
      <c r="P3" s="4"/>
      <c r="Q3" s="4"/>
      <c r="V3" s="4"/>
      <c r="W3" s="4"/>
      <c r="AB3" s="4"/>
      <c r="AC3" s="4"/>
      <c r="AF3"/>
    </row>
    <row r="4" spans="1:32" x14ac:dyDescent="0.25">
      <c r="A4" s="6"/>
      <c r="D4" s="4"/>
      <c r="E4" s="4"/>
      <c r="J4" s="4"/>
      <c r="K4" s="4"/>
      <c r="P4" s="4"/>
      <c r="Q4" s="4"/>
      <c r="V4" s="4"/>
      <c r="W4" s="4"/>
      <c r="AB4" s="4"/>
      <c r="AC4" s="4"/>
      <c r="AF4"/>
    </row>
    <row r="5" spans="1:32" s="7" customFormat="1" x14ac:dyDescent="0.2">
      <c r="B5" s="8" t="s">
        <v>1</v>
      </c>
      <c r="C5"/>
      <c r="D5" s="9"/>
      <c r="F5" s="10"/>
      <c r="G5" s="10"/>
      <c r="J5" s="11"/>
      <c r="K5" s="8"/>
      <c r="L5" s="10"/>
      <c r="M5" s="10"/>
      <c r="N5"/>
      <c r="P5" s="9"/>
      <c r="Q5" s="8"/>
      <c r="R5" s="10"/>
      <c r="S5" s="10"/>
      <c r="V5" s="9"/>
      <c r="W5" s="8"/>
      <c r="X5" s="10"/>
      <c r="Y5" s="10"/>
      <c r="AB5" s="9"/>
      <c r="AC5" s="8"/>
      <c r="AD5" s="10"/>
      <c r="AE5" s="10"/>
      <c r="AF5"/>
    </row>
    <row r="6" spans="1:32" s="7" customFormat="1" x14ac:dyDescent="0.2">
      <c r="B6" s="8"/>
      <c r="C6"/>
      <c r="D6" s="9"/>
      <c r="F6" s="10"/>
      <c r="G6" s="10"/>
      <c r="J6" s="9"/>
      <c r="K6" s="8"/>
      <c r="L6" s="10"/>
      <c r="M6" s="10"/>
      <c r="N6"/>
      <c r="P6" s="9"/>
      <c r="Q6" s="8"/>
      <c r="R6" s="10"/>
      <c r="S6" s="10"/>
      <c r="V6" s="9"/>
      <c r="W6" s="8"/>
      <c r="X6" s="10"/>
      <c r="Y6" s="10"/>
      <c r="AB6" s="9"/>
      <c r="AC6" s="8"/>
      <c r="AD6" s="10"/>
      <c r="AE6" s="10"/>
      <c r="AF6"/>
    </row>
    <row r="7" spans="1:32" x14ac:dyDescent="0.25">
      <c r="B7"/>
      <c r="C7" s="187" t="s">
        <v>2</v>
      </c>
      <c r="D7" s="187"/>
      <c r="E7" s="187"/>
      <c r="F7" s="187"/>
      <c r="G7" s="188"/>
      <c r="I7" s="189" t="s">
        <v>3</v>
      </c>
      <c r="J7" s="190"/>
      <c r="K7" s="190"/>
      <c r="L7" s="190"/>
      <c r="M7" s="191"/>
      <c r="O7" s="192" t="s">
        <v>4</v>
      </c>
      <c r="P7" s="193"/>
      <c r="Q7" s="193"/>
      <c r="R7" s="193"/>
      <c r="S7" s="194"/>
      <c r="U7" s="178" t="s">
        <v>5</v>
      </c>
      <c r="V7" s="179"/>
      <c r="W7" s="179"/>
      <c r="X7" s="179"/>
      <c r="Y7" s="180"/>
      <c r="AA7" s="181" t="s">
        <v>6</v>
      </c>
      <c r="AB7" s="182"/>
      <c r="AC7" s="182"/>
      <c r="AD7" s="182"/>
      <c r="AE7" s="183"/>
    </row>
    <row r="8" spans="1:32" s="12" customFormat="1" x14ac:dyDescent="0.25">
      <c r="B8" s="13" t="s">
        <v>7</v>
      </c>
      <c r="C8" s="13" t="s">
        <v>8</v>
      </c>
      <c r="D8" s="14" t="s">
        <v>9</v>
      </c>
      <c r="E8" s="15" t="s">
        <v>10</v>
      </c>
      <c r="F8" s="16" t="s">
        <v>11</v>
      </c>
      <c r="G8" s="17" t="s">
        <v>12</v>
      </c>
      <c r="I8" s="13" t="s">
        <v>8</v>
      </c>
      <c r="J8" s="14" t="s">
        <v>9</v>
      </c>
      <c r="K8" s="15" t="s">
        <v>10</v>
      </c>
      <c r="L8" s="16" t="s">
        <v>11</v>
      </c>
      <c r="M8" s="17" t="s">
        <v>12</v>
      </c>
      <c r="N8" s="18"/>
      <c r="O8" s="13" t="s">
        <v>8</v>
      </c>
      <c r="P8" s="14" t="s">
        <v>9</v>
      </c>
      <c r="Q8" s="15" t="s">
        <v>10</v>
      </c>
      <c r="R8" s="16" t="s">
        <v>11</v>
      </c>
      <c r="S8" s="17" t="s">
        <v>12</v>
      </c>
      <c r="U8" s="13" t="s">
        <v>8</v>
      </c>
      <c r="V8" s="14" t="s">
        <v>9</v>
      </c>
      <c r="W8" s="15" t="s">
        <v>10</v>
      </c>
      <c r="X8" s="16" t="s">
        <v>11</v>
      </c>
      <c r="Y8" s="17" t="s">
        <v>12</v>
      </c>
      <c r="AA8" s="13" t="s">
        <v>8</v>
      </c>
      <c r="AB8" s="14" t="s">
        <v>9</v>
      </c>
      <c r="AC8" s="15" t="s">
        <v>10</v>
      </c>
      <c r="AD8" s="16" t="s">
        <v>11</v>
      </c>
      <c r="AE8" s="17" t="s">
        <v>12</v>
      </c>
    </row>
    <row r="9" spans="1:32" x14ac:dyDescent="0.25">
      <c r="B9" s="19"/>
      <c r="C9" s="19"/>
      <c r="D9" s="20"/>
      <c r="E9" s="21"/>
      <c r="F9" s="22"/>
      <c r="G9" s="22"/>
      <c r="I9" s="19"/>
      <c r="J9" s="23"/>
      <c r="K9" s="24"/>
      <c r="L9" s="25"/>
      <c r="M9" s="25"/>
      <c r="O9" s="19"/>
      <c r="P9" s="23"/>
      <c r="Q9" s="24"/>
      <c r="R9" s="25"/>
      <c r="S9" s="25"/>
      <c r="U9" s="19"/>
      <c r="V9" s="23"/>
      <c r="W9" s="24"/>
      <c r="X9" s="25"/>
      <c r="Y9" s="25"/>
      <c r="AA9" s="19"/>
      <c r="AB9" s="23"/>
      <c r="AC9" s="24"/>
      <c r="AD9" s="25"/>
      <c r="AE9" s="25"/>
    </row>
    <row r="10" spans="1:32" ht="14.45" customHeight="1" x14ac:dyDescent="0.25">
      <c r="B10" s="184" t="s">
        <v>13</v>
      </c>
      <c r="C10" s="185"/>
      <c r="D10" s="185"/>
      <c r="E10" s="185"/>
      <c r="F10" s="185"/>
      <c r="G10" s="186"/>
      <c r="J10" s="4"/>
      <c r="K10" s="4"/>
      <c r="L10" s="4"/>
      <c r="M10" s="4"/>
      <c r="P10" s="4"/>
      <c r="Q10" s="4"/>
      <c r="R10" s="4"/>
      <c r="S10" s="4"/>
      <c r="V10" s="4"/>
      <c r="W10" s="4"/>
      <c r="X10" s="4"/>
      <c r="Y10" s="4"/>
      <c r="AB10" s="4"/>
      <c r="AC10" s="4"/>
      <c r="AD10" s="4"/>
      <c r="AE10" s="4"/>
    </row>
    <row r="11" spans="1:32" s="7" customFormat="1" x14ac:dyDescent="0.25">
      <c r="B11" s="26" t="s">
        <v>14</v>
      </c>
      <c r="C11" s="26" t="s">
        <v>15</v>
      </c>
      <c r="D11" s="27">
        <f>'[8]Premium (New)'!D11</f>
        <v>66.900000000000006</v>
      </c>
      <c r="E11" s="28"/>
      <c r="F11" s="29"/>
      <c r="G11" s="30"/>
      <c r="I11" s="26" t="s">
        <v>15</v>
      </c>
      <c r="J11" s="27">
        <f>'[8]Premium (New)'!J11</f>
        <v>63.122999999999998</v>
      </c>
      <c r="K11" s="28"/>
      <c r="L11" s="29"/>
      <c r="M11" s="30"/>
      <c r="N11"/>
      <c r="O11" s="26" t="s">
        <v>15</v>
      </c>
      <c r="P11" s="27">
        <f>'[8]Premium (New)'!P11</f>
        <v>66.33</v>
      </c>
      <c r="Q11" s="28"/>
      <c r="R11" s="29"/>
      <c r="S11" s="30"/>
      <c r="U11" s="26" t="s">
        <v>15</v>
      </c>
      <c r="V11" s="27">
        <f>'[8]Premium (New)'!V11</f>
        <v>72.34</v>
      </c>
      <c r="W11" s="28"/>
      <c r="X11" s="29"/>
      <c r="Y11" s="30"/>
      <c r="AA11" s="26" t="s">
        <v>15</v>
      </c>
      <c r="AB11" s="27">
        <f>'[8]Premium (New)'!AB11</f>
        <v>70.897999999999996</v>
      </c>
      <c r="AC11" s="28"/>
      <c r="AD11" s="29"/>
      <c r="AE11" s="30"/>
    </row>
    <row r="12" spans="1:32" x14ac:dyDescent="0.25">
      <c r="B12" s="26" t="s">
        <v>16</v>
      </c>
      <c r="C12" s="26" t="s">
        <v>15</v>
      </c>
      <c r="D12" s="27">
        <f>'[8]Premium (New)'!D12</f>
        <v>76.656000000000006</v>
      </c>
      <c r="E12" s="28"/>
      <c r="F12" s="29"/>
      <c r="G12" s="30"/>
      <c r="I12" s="26" t="s">
        <v>15</v>
      </c>
      <c r="J12" s="27">
        <f>'[8]Premium (New)'!J12</f>
        <v>72.328000000000003</v>
      </c>
      <c r="K12" s="28"/>
      <c r="L12" s="29"/>
      <c r="M12" s="30"/>
      <c r="O12" s="26" t="s">
        <v>15</v>
      </c>
      <c r="P12" s="27">
        <f>'[8]Premium (New)'!P12</f>
        <v>76.001999999999995</v>
      </c>
      <c r="Q12" s="28"/>
      <c r="R12" s="29"/>
      <c r="S12" s="30"/>
      <c r="U12" s="26" t="s">
        <v>15</v>
      </c>
      <c r="V12" s="27">
        <f>'[8]Premium (New)'!V12</f>
        <v>82.89</v>
      </c>
      <c r="W12" s="28"/>
      <c r="X12" s="29"/>
      <c r="Y12" s="30"/>
      <c r="AA12" s="26" t="s">
        <v>15</v>
      </c>
      <c r="AB12" s="27">
        <f>'[8]Premium (New)'!AB12</f>
        <v>81.236999999999995</v>
      </c>
      <c r="AC12" s="28"/>
      <c r="AD12" s="29"/>
      <c r="AE12" s="30"/>
    </row>
    <row r="13" spans="1:32" x14ac:dyDescent="0.25">
      <c r="B13" s="31" t="s">
        <v>17</v>
      </c>
      <c r="C13" s="31" t="s">
        <v>15</v>
      </c>
      <c r="D13" s="32">
        <f>'[8]Premium (New)'!D13</f>
        <v>75.012</v>
      </c>
      <c r="E13" s="33"/>
      <c r="F13" s="34"/>
      <c r="G13" s="35"/>
      <c r="I13" s="31" t="s">
        <v>15</v>
      </c>
      <c r="J13" s="32">
        <f>'[8]Premium (New)'!J13</f>
        <v>70.75</v>
      </c>
      <c r="K13" s="33"/>
      <c r="L13" s="34"/>
      <c r="M13" s="35"/>
      <c r="O13" s="31" t="s">
        <v>15</v>
      </c>
      <c r="P13" s="32">
        <f>'[8]Premium (New)'!P13</f>
        <v>73.516999999999996</v>
      </c>
      <c r="Q13" s="33"/>
      <c r="R13" s="34"/>
      <c r="S13" s="35"/>
      <c r="U13" s="31" t="s">
        <v>15</v>
      </c>
      <c r="V13" s="32">
        <f>'[8]Premium (New)'!V13</f>
        <v>81.085999999999999</v>
      </c>
      <c r="W13" s="33"/>
      <c r="X13" s="34"/>
      <c r="Y13" s="35"/>
      <c r="AA13" s="31" t="s">
        <v>15</v>
      </c>
      <c r="AB13" s="32">
        <f>'[8]Premium (New)'!AB13</f>
        <v>81.427999999999997</v>
      </c>
      <c r="AC13" s="33"/>
      <c r="AD13" s="34"/>
      <c r="AE13" s="35"/>
    </row>
    <row r="14" spans="1:32" x14ac:dyDescent="0.25">
      <c r="B14" s="36" t="s">
        <v>17</v>
      </c>
      <c r="C14" s="36" t="s">
        <v>18</v>
      </c>
      <c r="D14" s="37">
        <f>'[8]Premium (New)'!D14</f>
        <v>84.734999999999999</v>
      </c>
      <c r="E14" s="33"/>
      <c r="F14" s="34"/>
      <c r="G14" s="35"/>
      <c r="I14" s="36" t="s">
        <v>18</v>
      </c>
      <c r="J14" s="37">
        <f>'[8]Premium (New)'!J14</f>
        <v>79.92</v>
      </c>
      <c r="K14" s="33"/>
      <c r="L14" s="34"/>
      <c r="M14" s="35"/>
      <c r="O14" s="36" t="s">
        <v>18</v>
      </c>
      <c r="P14" s="37">
        <f>'[8]Premium (New)'!P14</f>
        <v>83.046000000000006</v>
      </c>
      <c r="Q14" s="33"/>
      <c r="R14" s="34"/>
      <c r="S14" s="35"/>
      <c r="U14" s="36" t="s">
        <v>18</v>
      </c>
      <c r="V14" s="37">
        <f>'[8]Premium (New)'!V14</f>
        <v>91.596999999999994</v>
      </c>
      <c r="W14" s="33"/>
      <c r="X14" s="34"/>
      <c r="Y14" s="35"/>
      <c r="AA14" s="36" t="s">
        <v>18</v>
      </c>
      <c r="AB14" s="37">
        <f>'[8]Premium (New)'!AB14</f>
        <v>91.983000000000004</v>
      </c>
      <c r="AC14" s="33"/>
      <c r="AD14" s="34"/>
      <c r="AE14" s="35"/>
    </row>
    <row r="15" spans="1:32" x14ac:dyDescent="0.25">
      <c r="B15" s="38" t="s">
        <v>17</v>
      </c>
      <c r="C15" s="38" t="s">
        <v>19</v>
      </c>
      <c r="D15" s="39"/>
      <c r="E15" s="40">
        <v>100</v>
      </c>
      <c r="F15" s="41">
        <f>'[8]Premium (New)'!F15</f>
        <v>0.12790000000000001</v>
      </c>
      <c r="G15" s="42">
        <f>'[8]Premium (New)'!G15</f>
        <v>65.622600000000006</v>
      </c>
      <c r="H15" s="43"/>
      <c r="I15" s="38" t="s">
        <v>19</v>
      </c>
      <c r="J15" s="39"/>
      <c r="K15" s="40">
        <v>100</v>
      </c>
      <c r="L15" s="41">
        <f>'[8]Premium (New)'!L15</f>
        <v>0.1206</v>
      </c>
      <c r="M15" s="42">
        <f>'[8]Premium (New)'!M15</f>
        <v>61.899000000000001</v>
      </c>
      <c r="O15" s="38" t="s">
        <v>19</v>
      </c>
      <c r="P15" s="39"/>
      <c r="Q15" s="40">
        <v>100</v>
      </c>
      <c r="R15" s="41">
        <f>'[8]Premium (New)'!R15</f>
        <v>0.12540000000000001</v>
      </c>
      <c r="S15" s="42">
        <f>'[8]Premium (New)'!S15</f>
        <v>64.307100000000005</v>
      </c>
      <c r="U15" s="38" t="s">
        <v>19</v>
      </c>
      <c r="V15" s="39"/>
      <c r="W15" s="40">
        <v>100</v>
      </c>
      <c r="X15" s="41">
        <f>'[8]Premium (New)'!X15</f>
        <v>0.13830000000000001</v>
      </c>
      <c r="Y15" s="42">
        <f>'[8]Premium (New)'!Y15</f>
        <v>70.930000000000007</v>
      </c>
      <c r="AA15" s="38" t="s">
        <v>19</v>
      </c>
      <c r="AB15" s="39"/>
      <c r="AC15" s="40">
        <v>100</v>
      </c>
      <c r="AD15" s="41">
        <f>'[8]Premium (New)'!AD15</f>
        <v>0.13880000000000001</v>
      </c>
      <c r="AE15" s="42">
        <f>'[8]Premium (New)'!AE15</f>
        <v>71.241500000000002</v>
      </c>
    </row>
    <row r="16" spans="1:32" x14ac:dyDescent="0.25">
      <c r="B16" s="31" t="s">
        <v>20</v>
      </c>
      <c r="C16" s="31" t="s">
        <v>15</v>
      </c>
      <c r="D16" s="32">
        <f>'[8]Premium (New)'!D16</f>
        <v>87.364000000000004</v>
      </c>
      <c r="E16" s="33"/>
      <c r="F16" s="34"/>
      <c r="G16" s="35"/>
      <c r="I16" s="31" t="s">
        <v>15</v>
      </c>
      <c r="J16" s="32">
        <f>'[8]Premium (New)'!J16</f>
        <v>82.4</v>
      </c>
      <c r="K16" s="33"/>
      <c r="L16" s="34"/>
      <c r="M16" s="35"/>
      <c r="O16" s="31" t="s">
        <v>15</v>
      </c>
      <c r="P16" s="32">
        <f>'[8]Premium (New)'!P16</f>
        <v>85.623000000000005</v>
      </c>
      <c r="Q16" s="33"/>
      <c r="R16" s="34"/>
      <c r="S16" s="35"/>
      <c r="U16" s="31" t="s">
        <v>15</v>
      </c>
      <c r="V16" s="32">
        <f>'[8]Premium (New)'!V16</f>
        <v>94.438000000000002</v>
      </c>
      <c r="W16" s="33"/>
      <c r="X16" s="34"/>
      <c r="Y16" s="35"/>
      <c r="AA16" s="31" t="s">
        <v>15</v>
      </c>
      <c r="AB16" s="32">
        <f>'[8]Premium (New)'!AB16</f>
        <v>94.837000000000003</v>
      </c>
      <c r="AC16" s="33"/>
      <c r="AD16" s="34"/>
      <c r="AE16" s="35"/>
    </row>
    <row r="17" spans="2:31" x14ac:dyDescent="0.25">
      <c r="B17" s="36" t="s">
        <v>20</v>
      </c>
      <c r="C17" s="36" t="s">
        <v>18</v>
      </c>
      <c r="D17" s="37">
        <f>'[8]Premium (New)'!D17</f>
        <v>99.150999999999996</v>
      </c>
      <c r="E17" s="33"/>
      <c r="F17" s="34"/>
      <c r="G17" s="35"/>
      <c r="I17" s="36" t="s">
        <v>18</v>
      </c>
      <c r="J17" s="37">
        <f>'[8]Premium (New)'!J17</f>
        <v>93.516999999999996</v>
      </c>
      <c r="K17" s="33"/>
      <c r="L17" s="34"/>
      <c r="M17" s="35"/>
      <c r="O17" s="36" t="s">
        <v>18</v>
      </c>
      <c r="P17" s="37">
        <f>'[8]Premium (New)'!P17</f>
        <v>97.174999999999997</v>
      </c>
      <c r="Q17" s="33"/>
      <c r="R17" s="34"/>
      <c r="S17" s="35"/>
      <c r="U17" s="36" t="s">
        <v>18</v>
      </c>
      <c r="V17" s="37">
        <f>'[8]Premium (New)'!V17</f>
        <v>107.18</v>
      </c>
      <c r="W17" s="33"/>
      <c r="X17" s="34"/>
      <c r="Y17" s="35"/>
      <c r="AA17" s="36" t="s">
        <v>18</v>
      </c>
      <c r="AB17" s="37">
        <f>'[8]Premium (New)'!AB17</f>
        <v>107.63200000000001</v>
      </c>
      <c r="AC17" s="33"/>
      <c r="AD17" s="34"/>
      <c r="AE17" s="35"/>
    </row>
    <row r="18" spans="2:31" x14ac:dyDescent="0.25">
      <c r="B18" s="38" t="s">
        <v>20</v>
      </c>
      <c r="C18" s="38" t="s">
        <v>19</v>
      </c>
      <c r="D18" s="39"/>
      <c r="E18" s="40">
        <v>100</v>
      </c>
      <c r="F18" s="41">
        <f>'[8]Premium (New)'!F18</f>
        <v>0.1489</v>
      </c>
      <c r="G18" s="42">
        <f>'[8]Premium (New)'!G18</f>
        <v>76.906899999999993</v>
      </c>
      <c r="I18" s="38" t="s">
        <v>19</v>
      </c>
      <c r="J18" s="39"/>
      <c r="K18" s="40">
        <v>100</v>
      </c>
      <c r="L18" s="41">
        <f>'[8]Premium (New)'!L18</f>
        <v>0.1404</v>
      </c>
      <c r="M18" s="42">
        <f>'[8]Premium (New)'!M18</f>
        <v>72.543199999999999</v>
      </c>
      <c r="O18" s="38" t="s">
        <v>19</v>
      </c>
      <c r="P18" s="39"/>
      <c r="Q18" s="40">
        <v>100</v>
      </c>
      <c r="R18" s="41">
        <f>'[8]Premium (New)'!R18</f>
        <v>0.1459</v>
      </c>
      <c r="S18" s="42">
        <f>'[8]Premium (New)'!S18</f>
        <v>75.378799999999998</v>
      </c>
      <c r="U18" s="38" t="s">
        <v>19</v>
      </c>
      <c r="V18" s="39"/>
      <c r="W18" s="40">
        <v>100</v>
      </c>
      <c r="X18" s="41">
        <f>'[8]Premium (New)'!X18</f>
        <v>0.161</v>
      </c>
      <c r="Y18" s="42">
        <f>'[8]Premium (New)'!Y18</f>
        <v>83.128200000000007</v>
      </c>
      <c r="AA18" s="38" t="s">
        <v>19</v>
      </c>
      <c r="AB18" s="39"/>
      <c r="AC18" s="40">
        <v>100</v>
      </c>
      <c r="AD18" s="41">
        <f>'[8]Premium (New)'!AD18</f>
        <v>0.16159999999999999</v>
      </c>
      <c r="AE18" s="42">
        <f>'[8]Premium (New)'!AE18</f>
        <v>83.490499999999997</v>
      </c>
    </row>
    <row r="19" spans="2:31" x14ac:dyDescent="0.25">
      <c r="B19" s="44"/>
      <c r="C19" s="45"/>
      <c r="D19" s="46"/>
      <c r="E19" s="47"/>
      <c r="F19" s="48"/>
      <c r="G19" s="48"/>
      <c r="J19" s="49"/>
      <c r="K19" s="50"/>
      <c r="L19" s="51"/>
      <c r="M19" s="51"/>
      <c r="P19" s="49"/>
      <c r="Q19" s="50"/>
      <c r="R19" s="51"/>
      <c r="S19" s="51"/>
      <c r="V19" s="49"/>
      <c r="W19" s="50"/>
      <c r="X19" s="51"/>
      <c r="Y19" s="51"/>
      <c r="AB19" s="49"/>
      <c r="AC19" s="50"/>
      <c r="AD19" s="51"/>
      <c r="AE19" s="51"/>
    </row>
    <row r="20" spans="2:31" x14ac:dyDescent="0.25">
      <c r="B20" s="184" t="s">
        <v>21</v>
      </c>
      <c r="C20" s="185"/>
      <c r="D20" s="185"/>
      <c r="E20" s="185"/>
      <c r="F20" s="185"/>
      <c r="G20" s="186"/>
      <c r="J20" s="4"/>
      <c r="K20" s="4"/>
      <c r="L20" s="4"/>
      <c r="M20" s="4"/>
      <c r="P20" s="4"/>
      <c r="Q20" s="4"/>
      <c r="R20" s="4"/>
      <c r="S20" s="4"/>
      <c r="V20" s="4"/>
      <c r="W20" s="4"/>
      <c r="X20" s="4"/>
      <c r="Y20" s="4"/>
      <c r="AB20" s="4"/>
      <c r="AC20" s="4"/>
      <c r="AD20" s="4"/>
      <c r="AE20" s="4"/>
    </row>
    <row r="21" spans="2:31" x14ac:dyDescent="0.25">
      <c r="B21" s="52" t="s">
        <v>22</v>
      </c>
      <c r="C21" s="52" t="s">
        <v>15</v>
      </c>
      <c r="D21" s="32">
        <f>'[8]Premium (New)'!D21</f>
        <v>104.697</v>
      </c>
      <c r="E21" s="53"/>
      <c r="F21" s="54"/>
      <c r="G21" s="55"/>
      <c r="I21" s="52" t="s">
        <v>15</v>
      </c>
      <c r="J21" s="32">
        <f>'[8]Premium (New)'!J21</f>
        <v>98.748000000000005</v>
      </c>
      <c r="K21" s="53"/>
      <c r="L21" s="54"/>
      <c r="M21" s="55"/>
      <c r="O21" s="52" t="s">
        <v>15</v>
      </c>
      <c r="P21" s="32">
        <f>'[8]Premium (New)'!P21</f>
        <v>102.61</v>
      </c>
      <c r="Q21" s="53"/>
      <c r="R21" s="54"/>
      <c r="S21" s="55"/>
      <c r="U21" s="52" t="s">
        <v>15</v>
      </c>
      <c r="V21" s="32">
        <f>'[8]Premium (New)'!V21</f>
        <v>113.175</v>
      </c>
      <c r="W21" s="53"/>
      <c r="X21" s="54"/>
      <c r="Y21" s="55"/>
      <c r="AA21" s="52" t="s">
        <v>15</v>
      </c>
      <c r="AB21" s="32">
        <f>'[8]Premium (New)'!AB21</f>
        <v>113.652</v>
      </c>
      <c r="AC21" s="53"/>
      <c r="AD21" s="54"/>
      <c r="AE21" s="55"/>
    </row>
    <row r="22" spans="2:31" x14ac:dyDescent="0.25">
      <c r="B22" s="56" t="s">
        <v>22</v>
      </c>
      <c r="C22" s="56" t="s">
        <v>18</v>
      </c>
      <c r="D22" s="37">
        <f>'[8]Premium (New)'!D22</f>
        <v>119.047</v>
      </c>
      <c r="E22" s="57"/>
      <c r="F22" s="58"/>
      <c r="G22" s="59"/>
      <c r="I22" s="56" t="s">
        <v>18</v>
      </c>
      <c r="J22" s="37">
        <f>'[8]Premium (New)'!J22</f>
        <v>112.283</v>
      </c>
      <c r="K22" s="57"/>
      <c r="L22" s="58"/>
      <c r="M22" s="59"/>
      <c r="O22" s="56" t="s">
        <v>18</v>
      </c>
      <c r="P22" s="37">
        <f>'[8]Premium (New)'!P22</f>
        <v>116.67400000000001</v>
      </c>
      <c r="Q22" s="57"/>
      <c r="R22" s="58"/>
      <c r="S22" s="59"/>
      <c r="U22" s="56" t="s">
        <v>18</v>
      </c>
      <c r="V22" s="37">
        <f>'[8]Premium (New)'!V22</f>
        <v>128.68700000000001</v>
      </c>
      <c r="W22" s="57"/>
      <c r="X22" s="58"/>
      <c r="Y22" s="59"/>
      <c r="AA22" s="56" t="s">
        <v>18</v>
      </c>
      <c r="AB22" s="37">
        <f>'[8]Premium (New)'!AB22</f>
        <v>129.22900000000001</v>
      </c>
      <c r="AC22" s="57"/>
      <c r="AD22" s="58"/>
      <c r="AE22" s="59"/>
    </row>
    <row r="23" spans="2:31" x14ac:dyDescent="0.25">
      <c r="B23" s="56" t="s">
        <v>22</v>
      </c>
      <c r="C23" s="56" t="s">
        <v>23</v>
      </c>
      <c r="D23" s="37">
        <f>'[8]Premium (New)'!D23</f>
        <v>133.71</v>
      </c>
      <c r="E23" s="57"/>
      <c r="F23" s="58"/>
      <c r="G23" s="59"/>
      <c r="I23" s="56" t="s">
        <v>23</v>
      </c>
      <c r="J23" s="37">
        <f>'[8]Premium (New)'!J23</f>
        <v>126.113</v>
      </c>
      <c r="K23" s="57"/>
      <c r="L23" s="58"/>
      <c r="M23" s="59"/>
      <c r="O23" s="56" t="s">
        <v>23</v>
      </c>
      <c r="P23" s="37">
        <f>'[8]Premium (New)'!P23</f>
        <v>131.04499999999999</v>
      </c>
      <c r="Q23" s="57"/>
      <c r="R23" s="58"/>
      <c r="S23" s="59"/>
      <c r="U23" s="56" t="s">
        <v>23</v>
      </c>
      <c r="V23" s="37">
        <f>'[8]Premium (New)'!V23</f>
        <v>144.53700000000001</v>
      </c>
      <c r="W23" s="57"/>
      <c r="X23" s="58"/>
      <c r="Y23" s="59"/>
      <c r="AA23" s="56" t="s">
        <v>23</v>
      </c>
      <c r="AB23" s="37">
        <f>'[8]Premium (New)'!AB23</f>
        <v>145.14699999999999</v>
      </c>
      <c r="AC23" s="57"/>
      <c r="AD23" s="58"/>
      <c r="AE23" s="59"/>
    </row>
    <row r="24" spans="2:31" x14ac:dyDescent="0.25">
      <c r="B24" s="60" t="s">
        <v>22</v>
      </c>
      <c r="C24" s="60" t="s">
        <v>24</v>
      </c>
      <c r="D24" s="39">
        <f>'[8]Premium (New)'!D24</f>
        <v>170.62899999999999</v>
      </c>
      <c r="E24" s="61"/>
      <c r="F24" s="62"/>
      <c r="G24" s="63"/>
      <c r="I24" s="60" t="s">
        <v>24</v>
      </c>
      <c r="J24" s="39">
        <f>'[8]Premium (New)'!J24</f>
        <v>160.934</v>
      </c>
      <c r="K24" s="61"/>
      <c r="L24" s="62"/>
      <c r="M24" s="63"/>
      <c r="O24" s="60" t="s">
        <v>24</v>
      </c>
      <c r="P24" s="39">
        <f>'[8]Premium (New)'!P24</f>
        <v>167.22800000000001</v>
      </c>
      <c r="Q24" s="61"/>
      <c r="R24" s="62"/>
      <c r="S24" s="63"/>
      <c r="U24" s="60" t="s">
        <v>24</v>
      </c>
      <c r="V24" s="39">
        <f>'[8]Premium (New)'!V24</f>
        <v>184.446</v>
      </c>
      <c r="W24" s="61"/>
      <c r="X24" s="62"/>
      <c r="Y24" s="63"/>
      <c r="AA24" s="60" t="s">
        <v>24</v>
      </c>
      <c r="AB24" s="39">
        <f>'[8]Premium (New)'!AB24</f>
        <v>185.22300000000001</v>
      </c>
      <c r="AC24" s="61"/>
      <c r="AD24" s="62"/>
      <c r="AE24" s="63"/>
    </row>
    <row r="25" spans="2:31" x14ac:dyDescent="0.25">
      <c r="B25" s="52" t="s">
        <v>25</v>
      </c>
      <c r="C25" s="52" t="s">
        <v>15</v>
      </c>
      <c r="D25" s="32">
        <f>'[8]Premium (New)'!D25</f>
        <v>93.888999999999996</v>
      </c>
      <c r="E25" s="57"/>
      <c r="F25" s="58"/>
      <c r="G25" s="59"/>
      <c r="I25" s="52" t="s">
        <v>15</v>
      </c>
      <c r="J25" s="32">
        <f>'[8]Premium (New)'!J25</f>
        <v>88.554000000000002</v>
      </c>
      <c r="K25" s="57"/>
      <c r="L25" s="58"/>
      <c r="M25" s="59"/>
      <c r="O25" s="52" t="s">
        <v>15</v>
      </c>
      <c r="P25" s="32">
        <f>'[8]Premium (New)'!P25</f>
        <v>92.018000000000001</v>
      </c>
      <c r="Q25" s="57"/>
      <c r="R25" s="58"/>
      <c r="S25" s="59"/>
      <c r="U25" s="52" t="s">
        <v>15</v>
      </c>
      <c r="V25" s="32">
        <f>'[8]Premium (New)'!V25</f>
        <v>101.492</v>
      </c>
      <c r="W25" s="57"/>
      <c r="X25" s="58"/>
      <c r="Y25" s="59"/>
      <c r="AA25" s="52" t="s">
        <v>15</v>
      </c>
      <c r="AB25" s="32">
        <f>'[8]Premium (New)'!AB25</f>
        <v>101.92</v>
      </c>
      <c r="AC25" s="57"/>
      <c r="AD25" s="58"/>
      <c r="AE25" s="59"/>
    </row>
    <row r="26" spans="2:31" x14ac:dyDescent="0.25">
      <c r="B26" s="56" t="s">
        <v>25</v>
      </c>
      <c r="C26" s="56" t="s">
        <v>18</v>
      </c>
      <c r="D26" s="37">
        <f>'[8]Premium (New)'!D26</f>
        <v>106.962</v>
      </c>
      <c r="E26" s="57"/>
      <c r="F26" s="58"/>
      <c r="G26" s="59"/>
      <c r="I26" s="56" t="s">
        <v>18</v>
      </c>
      <c r="J26" s="37">
        <f>'[8]Premium (New)'!J26</f>
        <v>100.88500000000001</v>
      </c>
      <c r="K26" s="57"/>
      <c r="L26" s="58"/>
      <c r="M26" s="59"/>
      <c r="O26" s="56" t="s">
        <v>18</v>
      </c>
      <c r="P26" s="37">
        <f>'[8]Premium (New)'!P26</f>
        <v>104.83</v>
      </c>
      <c r="Q26" s="57"/>
      <c r="R26" s="58"/>
      <c r="S26" s="59"/>
      <c r="U26" s="56" t="s">
        <v>18</v>
      </c>
      <c r="V26" s="37">
        <f>'[8]Premium (New)'!V26</f>
        <v>115.623</v>
      </c>
      <c r="W26" s="57"/>
      <c r="X26" s="58"/>
      <c r="Y26" s="59"/>
      <c r="AA26" s="56" t="s">
        <v>18</v>
      </c>
      <c r="AB26" s="37">
        <f>'[8]Premium (New)'!AB26</f>
        <v>116.111</v>
      </c>
      <c r="AC26" s="57"/>
      <c r="AD26" s="58"/>
      <c r="AE26" s="59"/>
    </row>
    <row r="27" spans="2:31" x14ac:dyDescent="0.25">
      <c r="B27" s="56" t="s">
        <v>25</v>
      </c>
      <c r="C27" s="56" t="s">
        <v>23</v>
      </c>
      <c r="D27" s="37">
        <f>'[8]Premium (New)'!D27</f>
        <v>119.758</v>
      </c>
      <c r="E27" s="57"/>
      <c r="F27" s="58"/>
      <c r="G27" s="59"/>
      <c r="I27" s="56" t="s">
        <v>23</v>
      </c>
      <c r="J27" s="37">
        <f>'[8]Premium (New)'!J27</f>
        <v>112.95399999999999</v>
      </c>
      <c r="K27" s="57"/>
      <c r="L27" s="58"/>
      <c r="M27" s="59"/>
      <c r="O27" s="56" t="s">
        <v>23</v>
      </c>
      <c r="P27" s="37">
        <f>'[8]Premium (New)'!P27</f>
        <v>117.371</v>
      </c>
      <c r="Q27" s="57"/>
      <c r="R27" s="58"/>
      <c r="S27" s="59"/>
      <c r="U27" s="56" t="s">
        <v>23</v>
      </c>
      <c r="V27" s="37">
        <f>'[8]Premium (New)'!V27</f>
        <v>129.45599999999999</v>
      </c>
      <c r="W27" s="57"/>
      <c r="X27" s="58"/>
      <c r="Y27" s="59"/>
      <c r="AA27" s="56" t="s">
        <v>23</v>
      </c>
      <c r="AB27" s="37">
        <f>'[8]Premium (New)'!AB27</f>
        <v>130.001</v>
      </c>
      <c r="AC27" s="57"/>
      <c r="AD27" s="58"/>
      <c r="AE27" s="59"/>
    </row>
    <row r="28" spans="2:31" x14ac:dyDescent="0.25">
      <c r="B28" s="60" t="s">
        <v>25</v>
      </c>
      <c r="C28" s="60" t="s">
        <v>24</v>
      </c>
      <c r="D28" s="39">
        <f>'[8]Premium (New)'!D28</f>
        <v>152.06800000000001</v>
      </c>
      <c r="E28" s="61"/>
      <c r="F28" s="62"/>
      <c r="G28" s="63"/>
      <c r="I28" s="60" t="s">
        <v>24</v>
      </c>
      <c r="J28" s="39">
        <f>'[8]Premium (New)'!J28</f>
        <v>143.428</v>
      </c>
      <c r="K28" s="61"/>
      <c r="L28" s="62"/>
      <c r="M28" s="63"/>
      <c r="O28" s="60" t="s">
        <v>24</v>
      </c>
      <c r="P28" s="39">
        <f>'[8]Premium (New)'!P28</f>
        <v>149.03700000000001</v>
      </c>
      <c r="Q28" s="61"/>
      <c r="R28" s="62"/>
      <c r="S28" s="63"/>
      <c r="U28" s="60" t="s">
        <v>24</v>
      </c>
      <c r="V28" s="39">
        <f>'[8]Premium (New)'!V28</f>
        <v>164.38200000000001</v>
      </c>
      <c r="W28" s="61"/>
      <c r="X28" s="62"/>
      <c r="Y28" s="63"/>
      <c r="AA28" s="60" t="s">
        <v>24</v>
      </c>
      <c r="AB28" s="39">
        <f>'[8]Premium (New)'!AB28</f>
        <v>165.07499999999999</v>
      </c>
      <c r="AC28" s="61"/>
      <c r="AD28" s="62"/>
      <c r="AE28" s="63"/>
    </row>
    <row r="30" spans="2:31" x14ac:dyDescent="0.25">
      <c r="B30" s="184" t="s">
        <v>26</v>
      </c>
      <c r="C30" s="185"/>
      <c r="D30" s="185"/>
      <c r="E30" s="185"/>
      <c r="F30" s="185"/>
      <c r="G30" s="186"/>
      <c r="J30" s="4"/>
      <c r="K30" s="4"/>
      <c r="L30" s="4"/>
      <c r="M30" s="4"/>
      <c r="P30" s="4"/>
      <c r="Q30" s="4"/>
      <c r="R30" s="4"/>
      <c r="S30" s="4"/>
      <c r="V30" s="4"/>
      <c r="W30" s="4"/>
      <c r="X30" s="4"/>
      <c r="Y30" s="4"/>
      <c r="AB30" s="4"/>
      <c r="AC30" s="4"/>
      <c r="AD30" s="4"/>
      <c r="AE30" s="4"/>
    </row>
    <row r="31" spans="2:31" x14ac:dyDescent="0.25">
      <c r="B31" s="64" t="s">
        <v>27</v>
      </c>
      <c r="C31" s="52" t="s">
        <v>28</v>
      </c>
      <c r="D31" s="32">
        <f>'[8]Premium (New)'!D31</f>
        <v>243.61699999999999</v>
      </c>
      <c r="E31" s="53"/>
      <c r="F31" s="54"/>
      <c r="G31" s="55"/>
      <c r="I31" s="52" t="s">
        <v>28</v>
      </c>
      <c r="J31" s="32">
        <f>'[8]Premium (New)'!J31</f>
        <v>223.78200000000001</v>
      </c>
      <c r="K31" s="53"/>
      <c r="L31" s="54"/>
      <c r="M31" s="55"/>
      <c r="O31" s="52" t="s">
        <v>28</v>
      </c>
      <c r="P31" s="32">
        <f>'[8]Premium (New)'!P31</f>
        <v>238.99299999999999</v>
      </c>
      <c r="Q31" s="53"/>
      <c r="R31" s="54"/>
      <c r="S31" s="55"/>
      <c r="U31" s="52" t="s">
        <v>28</v>
      </c>
      <c r="V31" s="32">
        <f>'[8]Premium (New)'!V31</f>
        <v>285.74299999999999</v>
      </c>
      <c r="W31" s="53"/>
      <c r="X31" s="54"/>
      <c r="Y31" s="55"/>
      <c r="AA31" s="52" t="s">
        <v>28</v>
      </c>
      <c r="AB31" s="32">
        <f>'[8]Premium (New)'!AB31</f>
        <v>246.947</v>
      </c>
      <c r="AC31" s="53"/>
      <c r="AD31" s="54"/>
      <c r="AE31" s="55"/>
    </row>
    <row r="32" spans="2:31" x14ac:dyDescent="0.25">
      <c r="B32" s="65" t="s">
        <v>27</v>
      </c>
      <c r="C32" s="56" t="s">
        <v>29</v>
      </c>
      <c r="D32" s="37">
        <f>'[8]Premium (New)'!D32</f>
        <v>347.73</v>
      </c>
      <c r="E32" s="57"/>
      <c r="F32" s="58"/>
      <c r="G32" s="59"/>
      <c r="I32" s="56" t="s">
        <v>29</v>
      </c>
      <c r="J32" s="37">
        <f>'[8]Premium (New)'!J32</f>
        <v>319.41800000000001</v>
      </c>
      <c r="K32" s="57"/>
      <c r="L32" s="58"/>
      <c r="M32" s="59"/>
      <c r="O32" s="56" t="s">
        <v>29</v>
      </c>
      <c r="P32" s="37">
        <f>'[8]Premium (New)'!P32</f>
        <v>341.13</v>
      </c>
      <c r="Q32" s="57"/>
      <c r="R32" s="58"/>
      <c r="S32" s="59"/>
      <c r="U32" s="56" t="s">
        <v>29</v>
      </c>
      <c r="V32" s="37">
        <f>'[8]Premium (New)'!V32</f>
        <v>407.85899999999998</v>
      </c>
      <c r="W32" s="57"/>
      <c r="X32" s="58"/>
      <c r="Y32" s="59"/>
      <c r="AA32" s="56" t="s">
        <v>29</v>
      </c>
      <c r="AB32" s="37">
        <f>'[8]Premium (New)'!AB32</f>
        <v>352.483</v>
      </c>
      <c r="AC32" s="57"/>
      <c r="AD32" s="58"/>
      <c r="AE32" s="59"/>
    </row>
    <row r="33" spans="2:31" x14ac:dyDescent="0.25">
      <c r="B33" s="65" t="s">
        <v>27</v>
      </c>
      <c r="C33" s="56" t="s">
        <v>30</v>
      </c>
      <c r="D33" s="37">
        <f>'[8]Premium (New)'!D33</f>
        <v>347.73</v>
      </c>
      <c r="E33" s="57"/>
      <c r="F33" s="58"/>
      <c r="G33" s="59"/>
      <c r="I33" s="56" t="s">
        <v>30</v>
      </c>
      <c r="J33" s="37">
        <f>'[8]Premium (New)'!J33</f>
        <v>319.41800000000001</v>
      </c>
      <c r="K33" s="57"/>
      <c r="L33" s="58"/>
      <c r="M33" s="59"/>
      <c r="O33" s="56" t="s">
        <v>30</v>
      </c>
      <c r="P33" s="37">
        <f>'[8]Premium (New)'!P33</f>
        <v>341.13</v>
      </c>
      <c r="Q33" s="57"/>
      <c r="R33" s="58"/>
      <c r="S33" s="59"/>
      <c r="U33" s="56" t="s">
        <v>30</v>
      </c>
      <c r="V33" s="37">
        <f>'[8]Premium (New)'!V33</f>
        <v>407.85899999999998</v>
      </c>
      <c r="W33" s="57"/>
      <c r="X33" s="58"/>
      <c r="Y33" s="59"/>
      <c r="AA33" s="56" t="s">
        <v>30</v>
      </c>
      <c r="AB33" s="37">
        <f>'[8]Premium (New)'!AB33</f>
        <v>352.483</v>
      </c>
      <c r="AC33" s="57"/>
      <c r="AD33" s="58"/>
      <c r="AE33" s="59"/>
    </row>
    <row r="34" spans="2:31" x14ac:dyDescent="0.25">
      <c r="B34" s="65" t="s">
        <v>27</v>
      </c>
      <c r="C34" s="56" t="s">
        <v>31</v>
      </c>
      <c r="D34" s="37">
        <f>'[8]Premium (New)'!D34</f>
        <v>347.73</v>
      </c>
      <c r="E34" s="57"/>
      <c r="F34" s="58"/>
      <c r="G34" s="59"/>
      <c r="I34" s="56" t="s">
        <v>31</v>
      </c>
      <c r="J34" s="37">
        <f>'[8]Premium (New)'!J34</f>
        <v>319.41800000000001</v>
      </c>
      <c r="K34" s="57"/>
      <c r="L34" s="58"/>
      <c r="M34" s="59"/>
      <c r="O34" s="56" t="s">
        <v>31</v>
      </c>
      <c r="P34" s="37">
        <f>'[8]Premium (New)'!P34</f>
        <v>341.13</v>
      </c>
      <c r="Q34" s="57"/>
      <c r="R34" s="58"/>
      <c r="S34" s="59"/>
      <c r="U34" s="56" t="s">
        <v>31</v>
      </c>
      <c r="V34" s="37">
        <f>'[8]Premium (New)'!V34</f>
        <v>407.85899999999998</v>
      </c>
      <c r="W34" s="57"/>
      <c r="X34" s="58"/>
      <c r="Y34" s="59"/>
      <c r="AA34" s="56" t="s">
        <v>31</v>
      </c>
      <c r="AB34" s="37">
        <f>'[8]Premium (New)'!AB34</f>
        <v>352.483</v>
      </c>
      <c r="AC34" s="57"/>
      <c r="AD34" s="58"/>
      <c r="AE34" s="59"/>
    </row>
    <row r="35" spans="2:31" x14ac:dyDescent="0.25">
      <c r="B35" s="66" t="s">
        <v>27</v>
      </c>
      <c r="C35" s="60" t="s">
        <v>32</v>
      </c>
      <c r="D35" s="39">
        <f>'[8]Premium (New)'!D35</f>
        <v>347.73</v>
      </c>
      <c r="E35" s="61"/>
      <c r="F35" s="62"/>
      <c r="G35" s="63"/>
      <c r="I35" s="60" t="s">
        <v>32</v>
      </c>
      <c r="J35" s="39">
        <f>'[8]Premium (New)'!J35</f>
        <v>319.41800000000001</v>
      </c>
      <c r="K35" s="61"/>
      <c r="L35" s="62"/>
      <c r="M35" s="63"/>
      <c r="O35" s="60" t="s">
        <v>32</v>
      </c>
      <c r="P35" s="39">
        <f>'[8]Premium (New)'!P35</f>
        <v>341.13</v>
      </c>
      <c r="Q35" s="61"/>
      <c r="R35" s="62"/>
      <c r="S35" s="63"/>
      <c r="U35" s="60" t="s">
        <v>32</v>
      </c>
      <c r="V35" s="39">
        <f>'[8]Premium (New)'!V35</f>
        <v>407.85899999999998</v>
      </c>
      <c r="W35" s="61"/>
      <c r="X35" s="62"/>
      <c r="Y35" s="63"/>
      <c r="AA35" s="60" t="s">
        <v>32</v>
      </c>
      <c r="AB35" s="39">
        <f>'[8]Premium (New)'!AB35</f>
        <v>352.483</v>
      </c>
      <c r="AC35" s="61"/>
      <c r="AD35" s="62"/>
      <c r="AE35" s="63"/>
    </row>
    <row r="37" spans="2:31" x14ac:dyDescent="0.25">
      <c r="B37" s="4" t="str">
        <f>'[8]Premium (New)'!B37</f>
        <v>Where Access charges are related directly to sorted Business Mail prices, these charges will continue to be calculated on the same basis as specified in the relevant section of the User Guide</v>
      </c>
    </row>
    <row r="38" spans="2:31" x14ac:dyDescent="0.25">
      <c r="B38" s="4" t="str">
        <f>'[8]Premium (New)'!B38</f>
        <v>The General Large Letter prices are inclusive of a green charge of 2.000p.</v>
      </c>
    </row>
    <row r="40" spans="2:31" x14ac:dyDescent="0.25">
      <c r="B40" s="67" t="s">
        <v>33</v>
      </c>
    </row>
    <row r="41" spans="2:31" x14ac:dyDescent="0.25">
      <c r="B41" s="4" t="s">
        <v>34</v>
      </c>
    </row>
    <row r="43" spans="2:31" x14ac:dyDescent="0.25">
      <c r="B43" s="177" t="s">
        <v>105</v>
      </c>
    </row>
  </sheetData>
  <mergeCells count="8">
    <mergeCell ref="U7:Y7"/>
    <mergeCell ref="AA7:AE7"/>
    <mergeCell ref="B10:G10"/>
    <mergeCell ref="B20:G20"/>
    <mergeCell ref="B30:G30"/>
    <mergeCell ref="C7:G7"/>
    <mergeCell ref="I7:M7"/>
    <mergeCell ref="O7:S7"/>
  </mergeCells>
  <hyperlinks>
    <hyperlink ref="B40" r:id="rId1" xr:uid="{64276327-0053-490E-89A8-64E2EDB6DF81}"/>
  </hyperlinks>
  <pageMargins left="0.7" right="0.7" top="0.75" bottom="0.75" header="0.3" footer="0.3"/>
  <pageSetup scale="8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C68C6-DE47-401D-9D36-050C57A68B38}">
  <sheetPr>
    <pageSetUpPr fitToPage="1"/>
  </sheetPr>
  <dimension ref="A1:N21"/>
  <sheetViews>
    <sheetView showGridLines="0" zoomScale="85" zoomScaleNormal="85" workbookViewId="0">
      <pane ySplit="1" topLeftCell="A2" activePane="bottomLeft" state="frozen"/>
      <selection pane="bottomLeft" activeCell="C6" sqref="C6:D6"/>
    </sheetView>
  </sheetViews>
  <sheetFormatPr defaultColWidth="8.85546875" defaultRowHeight="15" x14ac:dyDescent="0.25"/>
  <cols>
    <col min="1" max="1" width="2.7109375" style="127" customWidth="1"/>
    <col min="2" max="2" width="9.28515625" style="127" customWidth="1"/>
    <col min="3" max="3" width="71" style="127" customWidth="1"/>
    <col min="4" max="4" width="8.85546875" style="127"/>
    <col min="5" max="5" width="9.140625"/>
    <col min="6" max="6" width="8.85546875" style="127"/>
    <col min="7" max="7" width="4.140625" style="127" customWidth="1"/>
    <col min="8" max="8" width="9.140625" style="127" customWidth="1"/>
    <col min="9" max="13" width="8.85546875" style="127"/>
    <col min="14" max="14" width="6.85546875" style="127" customWidth="1"/>
    <col min="15" max="16384" width="8.85546875" style="127"/>
  </cols>
  <sheetData>
    <row r="1" spans="1:14" s="124" customFormat="1" ht="18" x14ac:dyDescent="0.25">
      <c r="A1" s="123" t="s">
        <v>75</v>
      </c>
      <c r="C1" s="123"/>
    </row>
    <row r="2" spans="1:14" s="125" customFormat="1" x14ac:dyDescent="0.25"/>
    <row r="3" spans="1:14" ht="18" x14ac:dyDescent="0.25">
      <c r="A3" s="126"/>
      <c r="C3" s="128" t="s">
        <v>76</v>
      </c>
    </row>
    <row r="4" spans="1:14" x14ac:dyDescent="0.25">
      <c r="G4" s="129"/>
      <c r="H4" s="130"/>
      <c r="I4" s="130"/>
      <c r="J4" s="130"/>
      <c r="K4" s="130"/>
      <c r="L4" s="130"/>
      <c r="M4" s="130"/>
      <c r="N4" s="131"/>
    </row>
    <row r="5" spans="1:14" ht="15.75" x14ac:dyDescent="0.25">
      <c r="B5" s="132" t="s">
        <v>77</v>
      </c>
      <c r="C5" s="133"/>
      <c r="G5" s="134"/>
      <c r="H5" s="135" t="s">
        <v>78</v>
      </c>
      <c r="N5" s="136"/>
    </row>
    <row r="6" spans="1:14" s="137" customFormat="1" ht="34.15" customHeight="1" x14ac:dyDescent="0.25">
      <c r="B6" s="138" t="s">
        <v>79</v>
      </c>
      <c r="C6" s="195" t="s">
        <v>80</v>
      </c>
      <c r="D6" s="196"/>
      <c r="E6"/>
      <c r="G6" s="139"/>
      <c r="I6" s="127"/>
      <c r="J6" s="140" t="s">
        <v>10</v>
      </c>
      <c r="K6" s="140" t="s">
        <v>11</v>
      </c>
      <c r="L6" s="140" t="s">
        <v>12</v>
      </c>
      <c r="N6" s="141"/>
    </row>
    <row r="7" spans="1:14" s="137" customFormat="1" ht="34.15" customHeight="1" x14ac:dyDescent="0.2">
      <c r="B7" s="142" t="s">
        <v>81</v>
      </c>
      <c r="C7" s="196" t="s">
        <v>82</v>
      </c>
      <c r="D7" s="196"/>
      <c r="E7"/>
      <c r="G7" s="139"/>
      <c r="I7" s="143" t="s">
        <v>83</v>
      </c>
      <c r="J7" s="144">
        <v>100</v>
      </c>
      <c r="K7" s="145">
        <v>0.1386</v>
      </c>
      <c r="L7" s="144">
        <v>49.033000000000001</v>
      </c>
      <c r="N7" s="141"/>
    </row>
    <row r="8" spans="1:14" s="137" customFormat="1" ht="36" customHeight="1" x14ac:dyDescent="0.2">
      <c r="B8" s="142" t="s">
        <v>84</v>
      </c>
      <c r="C8" s="196" t="s">
        <v>85</v>
      </c>
      <c r="D8" s="196"/>
      <c r="E8"/>
      <c r="G8" s="139"/>
      <c r="H8" s="146"/>
      <c r="I8" s="143" t="s">
        <v>86</v>
      </c>
      <c r="J8" s="144">
        <v>325</v>
      </c>
      <c r="K8" s="147" t="s">
        <v>87</v>
      </c>
      <c r="L8" s="148"/>
      <c r="N8" s="141"/>
    </row>
    <row r="9" spans="1:14" s="137" customFormat="1" ht="36" customHeight="1" x14ac:dyDescent="0.2">
      <c r="B9" s="142" t="s">
        <v>88</v>
      </c>
      <c r="C9" s="196" t="s">
        <v>89</v>
      </c>
      <c r="D9" s="196"/>
      <c r="E9"/>
      <c r="G9" s="139"/>
      <c r="H9" s="146"/>
      <c r="I9" s="143" t="s">
        <v>90</v>
      </c>
      <c r="J9" s="149">
        <f>ROUND(((J8-J7)*K7)+L7,3)</f>
        <v>80.218000000000004</v>
      </c>
      <c r="K9" s="150"/>
      <c r="L9" s="148"/>
      <c r="N9" s="141"/>
    </row>
    <row r="10" spans="1:14" x14ac:dyDescent="0.25">
      <c r="G10" s="151"/>
      <c r="H10" s="152"/>
      <c r="I10" s="152"/>
      <c r="J10" s="152"/>
      <c r="K10" s="152"/>
      <c r="L10" s="152"/>
      <c r="M10" s="152"/>
      <c r="N10" s="153"/>
    </row>
    <row r="11" spans="1:14" ht="15.75" x14ac:dyDescent="0.25">
      <c r="B11" s="154" t="s">
        <v>91</v>
      </c>
      <c r="C11" s="155"/>
      <c r="D11" s="155"/>
    </row>
    <row r="12" spans="1:14" x14ac:dyDescent="0.25">
      <c r="B12" s="156" t="s">
        <v>99</v>
      </c>
      <c r="C12" s="155"/>
      <c r="D12" s="155"/>
    </row>
    <row r="13" spans="1:14" x14ac:dyDescent="0.25">
      <c r="B13" s="157" t="s">
        <v>79</v>
      </c>
      <c r="C13" s="158" t="s">
        <v>92</v>
      </c>
      <c r="D13" s="159">
        <f>'RMW Premium Prices'!L15</f>
        <v>0.1206</v>
      </c>
    </row>
    <row r="14" spans="1:14" x14ac:dyDescent="0.25">
      <c r="B14" s="160"/>
      <c r="C14" s="161" t="s">
        <v>93</v>
      </c>
      <c r="D14" s="162">
        <f>'RMW Premium Prices'!M15</f>
        <v>61.899000000000001</v>
      </c>
    </row>
    <row r="15" spans="1:14" ht="18" customHeight="1" x14ac:dyDescent="0.25">
      <c r="B15" s="160" t="s">
        <v>81</v>
      </c>
      <c r="C15" s="163" t="s">
        <v>94</v>
      </c>
      <c r="D15" s="164" t="s">
        <v>95</v>
      </c>
    </row>
    <row r="16" spans="1:14" ht="18" customHeight="1" x14ac:dyDescent="0.25">
      <c r="B16" s="160" t="s">
        <v>96</v>
      </c>
      <c r="C16" s="163" t="str">
        <f>"Incremental price = 225g x "&amp;TEXT(D13,"0.0000p")</f>
        <v>Incremental price = 225g x 0.1206p</v>
      </c>
      <c r="D16" s="164">
        <f>(325-100)*D13</f>
        <v>27.134999999999998</v>
      </c>
      <c r="H16" s="147"/>
      <c r="I16" s="165"/>
    </row>
    <row r="17" spans="2:9" ht="18" customHeight="1" x14ac:dyDescent="0.25">
      <c r="B17" s="160" t="s">
        <v>97</v>
      </c>
      <c r="C17" s="163" t="str">
        <f>"Final price = "&amp;TEXT(D16,"0.0000p")&amp;" + "&amp;TEXT(D14,"0.0000p")&amp;", rounded to the nearest 1/1000th of a penny"</f>
        <v>Final price = 27.1350p + 61.8990p, rounded to the nearest 1/1000th of a penny</v>
      </c>
      <c r="D17" s="166">
        <f>ROUND(D14+D16,3)</f>
        <v>89.034000000000006</v>
      </c>
      <c r="H17" s="147"/>
      <c r="I17" s="165"/>
    </row>
    <row r="18" spans="2:9" ht="18" customHeight="1" x14ac:dyDescent="0.25">
      <c r="B18" s="157"/>
      <c r="C18" s="158"/>
      <c r="D18" s="167"/>
      <c r="H18" s="147"/>
      <c r="I18" s="168"/>
    </row>
    <row r="20" spans="2:9" x14ac:dyDescent="0.25">
      <c r="B20" s="169" t="s">
        <v>33</v>
      </c>
    </row>
    <row r="21" spans="2:9" x14ac:dyDescent="0.25">
      <c r="B21" s="127" t="s">
        <v>98</v>
      </c>
    </row>
  </sheetData>
  <mergeCells count="4">
    <mergeCell ref="C6:D6"/>
    <mergeCell ref="C7:D7"/>
    <mergeCell ref="C8:D8"/>
    <mergeCell ref="C9:D9"/>
  </mergeCells>
  <dataValidations count="1">
    <dataValidation type="whole" allowBlank="1" showInputMessage="1" showErrorMessage="1" sqref="J8 J65541 J131077 J196613 J262149 J327685 J393221 J458757 J524293 J589829 J655365 J720901 J786437 J851973 J917509 J983045" xr:uid="{16E74220-776B-4E34-9161-05FC3054889D}">
      <formula1>251</formula1>
      <formula2>750</formula2>
    </dataValidation>
  </dataValidations>
  <hyperlinks>
    <hyperlink ref="B20" r:id="rId1" xr:uid="{4E914808-EC24-4A77-9998-26E952239E60}"/>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BAE0-8E1C-4B95-B220-452C5A0F51EB}">
  <sheetPr>
    <pageSetUpPr fitToPage="1"/>
  </sheetPr>
  <dimension ref="A1:D89"/>
  <sheetViews>
    <sheetView showGridLines="0" zoomScale="85" zoomScaleNormal="85" workbookViewId="0">
      <pane ySplit="1" topLeftCell="A2" activePane="bottomLeft" state="frozen"/>
      <selection activeCell="P8" sqref="P8"/>
      <selection pane="bottomLeft" activeCell="D25" sqref="D25"/>
    </sheetView>
  </sheetViews>
  <sheetFormatPr defaultRowHeight="15" zeroHeight="1" x14ac:dyDescent="0.25"/>
  <cols>
    <col min="1" max="1" width="2.5703125" style="72" customWidth="1"/>
    <col min="2" max="2" width="68.140625" style="72" customWidth="1"/>
    <col min="3" max="3" width="19.140625" style="72" customWidth="1"/>
    <col min="4" max="4" width="20.28515625" style="72" customWidth="1"/>
    <col min="5" max="254" width="8.85546875" style="72"/>
    <col min="255" max="255" width="2.5703125" style="72" customWidth="1"/>
    <col min="256" max="256" width="68.140625" style="72" customWidth="1"/>
    <col min="257" max="257" width="16.140625" style="72" customWidth="1"/>
    <col min="258" max="258" width="20.28515625" style="72" customWidth="1"/>
    <col min="259" max="510" width="8.85546875" style="72"/>
    <col min="511" max="511" width="2.5703125" style="72" customWidth="1"/>
    <col min="512" max="512" width="68.140625" style="72" customWidth="1"/>
    <col min="513" max="513" width="16.140625" style="72" customWidth="1"/>
    <col min="514" max="514" width="20.28515625" style="72" customWidth="1"/>
    <col min="515" max="766" width="8.85546875" style="72"/>
    <col min="767" max="767" width="2.5703125" style="72" customWidth="1"/>
    <col min="768" max="768" width="68.140625" style="72" customWidth="1"/>
    <col min="769" max="769" width="16.140625" style="72" customWidth="1"/>
    <col min="770" max="770" width="20.28515625" style="72" customWidth="1"/>
    <col min="771" max="1022" width="8.85546875" style="72"/>
    <col min="1023" max="1023" width="2.5703125" style="72" customWidth="1"/>
    <col min="1024" max="1024" width="68.140625" style="72" customWidth="1"/>
    <col min="1025" max="1025" width="16.140625" style="72" customWidth="1"/>
    <col min="1026" max="1026" width="20.28515625" style="72" customWidth="1"/>
    <col min="1027" max="1278" width="8.85546875" style="72"/>
    <col min="1279" max="1279" width="2.5703125" style="72" customWidth="1"/>
    <col min="1280" max="1280" width="68.140625" style="72" customWidth="1"/>
    <col min="1281" max="1281" width="16.140625" style="72" customWidth="1"/>
    <col min="1282" max="1282" width="20.28515625" style="72" customWidth="1"/>
    <col min="1283" max="1534" width="8.85546875" style="72"/>
    <col min="1535" max="1535" width="2.5703125" style="72" customWidth="1"/>
    <col min="1536" max="1536" width="68.140625" style="72" customWidth="1"/>
    <col min="1537" max="1537" width="16.140625" style="72" customWidth="1"/>
    <col min="1538" max="1538" width="20.28515625" style="72" customWidth="1"/>
    <col min="1539" max="1790" width="8.85546875" style="72"/>
    <col min="1791" max="1791" width="2.5703125" style="72" customWidth="1"/>
    <col min="1792" max="1792" width="68.140625" style="72" customWidth="1"/>
    <col min="1793" max="1793" width="16.140625" style="72" customWidth="1"/>
    <col min="1794" max="1794" width="20.28515625" style="72" customWidth="1"/>
    <col min="1795" max="2046" width="8.85546875" style="72"/>
    <col min="2047" max="2047" width="2.5703125" style="72" customWidth="1"/>
    <col min="2048" max="2048" width="68.140625" style="72" customWidth="1"/>
    <col min="2049" max="2049" width="16.140625" style="72" customWidth="1"/>
    <col min="2050" max="2050" width="20.28515625" style="72" customWidth="1"/>
    <col min="2051" max="2302" width="8.85546875" style="72"/>
    <col min="2303" max="2303" width="2.5703125" style="72" customWidth="1"/>
    <col min="2304" max="2304" width="68.140625" style="72" customWidth="1"/>
    <col min="2305" max="2305" width="16.140625" style="72" customWidth="1"/>
    <col min="2306" max="2306" width="20.28515625" style="72" customWidth="1"/>
    <col min="2307" max="2558" width="8.85546875" style="72"/>
    <col min="2559" max="2559" width="2.5703125" style="72" customWidth="1"/>
    <col min="2560" max="2560" width="68.140625" style="72" customWidth="1"/>
    <col min="2561" max="2561" width="16.140625" style="72" customWidth="1"/>
    <col min="2562" max="2562" width="20.28515625" style="72" customWidth="1"/>
    <col min="2563" max="2814" width="8.85546875" style="72"/>
    <col min="2815" max="2815" width="2.5703125" style="72" customWidth="1"/>
    <col min="2816" max="2816" width="68.140625" style="72" customWidth="1"/>
    <col min="2817" max="2817" width="16.140625" style="72" customWidth="1"/>
    <col min="2818" max="2818" width="20.28515625" style="72" customWidth="1"/>
    <col min="2819" max="3070" width="8.85546875" style="72"/>
    <col min="3071" max="3071" width="2.5703125" style="72" customWidth="1"/>
    <col min="3072" max="3072" width="68.140625" style="72" customWidth="1"/>
    <col min="3073" max="3073" width="16.140625" style="72" customWidth="1"/>
    <col min="3074" max="3074" width="20.28515625" style="72" customWidth="1"/>
    <col min="3075" max="3326" width="8.85546875" style="72"/>
    <col min="3327" max="3327" width="2.5703125" style="72" customWidth="1"/>
    <col min="3328" max="3328" width="68.140625" style="72" customWidth="1"/>
    <col min="3329" max="3329" width="16.140625" style="72" customWidth="1"/>
    <col min="3330" max="3330" width="20.28515625" style="72" customWidth="1"/>
    <col min="3331" max="3582" width="8.85546875" style="72"/>
    <col min="3583" max="3583" width="2.5703125" style="72" customWidth="1"/>
    <col min="3584" max="3584" width="68.140625" style="72" customWidth="1"/>
    <col min="3585" max="3585" width="16.140625" style="72" customWidth="1"/>
    <col min="3586" max="3586" width="20.28515625" style="72" customWidth="1"/>
    <col min="3587" max="3838" width="8.85546875" style="72"/>
    <col min="3839" max="3839" width="2.5703125" style="72" customWidth="1"/>
    <col min="3840" max="3840" width="68.140625" style="72" customWidth="1"/>
    <col min="3841" max="3841" width="16.140625" style="72" customWidth="1"/>
    <col min="3842" max="3842" width="20.28515625" style="72" customWidth="1"/>
    <col min="3843" max="4094" width="8.85546875" style="72"/>
    <col min="4095" max="4095" width="2.5703125" style="72" customWidth="1"/>
    <col min="4096" max="4096" width="68.140625" style="72" customWidth="1"/>
    <col min="4097" max="4097" width="16.140625" style="72" customWidth="1"/>
    <col min="4098" max="4098" width="20.28515625" style="72" customWidth="1"/>
    <col min="4099" max="4350" width="8.85546875" style="72"/>
    <col min="4351" max="4351" width="2.5703125" style="72" customWidth="1"/>
    <col min="4352" max="4352" width="68.140625" style="72" customWidth="1"/>
    <col min="4353" max="4353" width="16.140625" style="72" customWidth="1"/>
    <col min="4354" max="4354" width="20.28515625" style="72" customWidth="1"/>
    <col min="4355" max="4606" width="8.85546875" style="72"/>
    <col min="4607" max="4607" width="2.5703125" style="72" customWidth="1"/>
    <col min="4608" max="4608" width="68.140625" style="72" customWidth="1"/>
    <col min="4609" max="4609" width="16.140625" style="72" customWidth="1"/>
    <col min="4610" max="4610" width="20.28515625" style="72" customWidth="1"/>
    <col min="4611" max="4862" width="8.85546875" style="72"/>
    <col min="4863" max="4863" width="2.5703125" style="72" customWidth="1"/>
    <col min="4864" max="4864" width="68.140625" style="72" customWidth="1"/>
    <col min="4865" max="4865" width="16.140625" style="72" customWidth="1"/>
    <col min="4866" max="4866" width="20.28515625" style="72" customWidth="1"/>
    <col min="4867" max="5118" width="8.85546875" style="72"/>
    <col min="5119" max="5119" width="2.5703125" style="72" customWidth="1"/>
    <col min="5120" max="5120" width="68.140625" style="72" customWidth="1"/>
    <col min="5121" max="5121" width="16.140625" style="72" customWidth="1"/>
    <col min="5122" max="5122" width="20.28515625" style="72" customWidth="1"/>
    <col min="5123" max="5374" width="8.85546875" style="72"/>
    <col min="5375" max="5375" width="2.5703125" style="72" customWidth="1"/>
    <col min="5376" max="5376" width="68.140625" style="72" customWidth="1"/>
    <col min="5377" max="5377" width="16.140625" style="72" customWidth="1"/>
    <col min="5378" max="5378" width="20.28515625" style="72" customWidth="1"/>
    <col min="5379" max="5630" width="8.85546875" style="72"/>
    <col min="5631" max="5631" width="2.5703125" style="72" customWidth="1"/>
    <col min="5632" max="5632" width="68.140625" style="72" customWidth="1"/>
    <col min="5633" max="5633" width="16.140625" style="72" customWidth="1"/>
    <col min="5634" max="5634" width="20.28515625" style="72" customWidth="1"/>
    <col min="5635" max="5886" width="8.85546875" style="72"/>
    <col min="5887" max="5887" width="2.5703125" style="72" customWidth="1"/>
    <col min="5888" max="5888" width="68.140625" style="72" customWidth="1"/>
    <col min="5889" max="5889" width="16.140625" style="72" customWidth="1"/>
    <col min="5890" max="5890" width="20.28515625" style="72" customWidth="1"/>
    <col min="5891" max="6142" width="8.85546875" style="72"/>
    <col min="6143" max="6143" width="2.5703125" style="72" customWidth="1"/>
    <col min="6144" max="6144" width="68.140625" style="72" customWidth="1"/>
    <col min="6145" max="6145" width="16.140625" style="72" customWidth="1"/>
    <col min="6146" max="6146" width="20.28515625" style="72" customWidth="1"/>
    <col min="6147" max="6398" width="8.85546875" style="72"/>
    <col min="6399" max="6399" width="2.5703125" style="72" customWidth="1"/>
    <col min="6400" max="6400" width="68.140625" style="72" customWidth="1"/>
    <col min="6401" max="6401" width="16.140625" style="72" customWidth="1"/>
    <col min="6402" max="6402" width="20.28515625" style="72" customWidth="1"/>
    <col min="6403" max="6654" width="8.85546875" style="72"/>
    <col min="6655" max="6655" width="2.5703125" style="72" customWidth="1"/>
    <col min="6656" max="6656" width="68.140625" style="72" customWidth="1"/>
    <col min="6657" max="6657" width="16.140625" style="72" customWidth="1"/>
    <col min="6658" max="6658" width="20.28515625" style="72" customWidth="1"/>
    <col min="6659" max="6910" width="8.85546875" style="72"/>
    <col min="6911" max="6911" width="2.5703125" style="72" customWidth="1"/>
    <col min="6912" max="6912" width="68.140625" style="72" customWidth="1"/>
    <col min="6913" max="6913" width="16.140625" style="72" customWidth="1"/>
    <col min="6914" max="6914" width="20.28515625" style="72" customWidth="1"/>
    <col min="6915" max="7166" width="8.85546875" style="72"/>
    <col min="7167" max="7167" width="2.5703125" style="72" customWidth="1"/>
    <col min="7168" max="7168" width="68.140625" style="72" customWidth="1"/>
    <col min="7169" max="7169" width="16.140625" style="72" customWidth="1"/>
    <col min="7170" max="7170" width="20.28515625" style="72" customWidth="1"/>
    <col min="7171" max="7422" width="8.85546875" style="72"/>
    <col min="7423" max="7423" width="2.5703125" style="72" customWidth="1"/>
    <col min="7424" max="7424" width="68.140625" style="72" customWidth="1"/>
    <col min="7425" max="7425" width="16.140625" style="72" customWidth="1"/>
    <col min="7426" max="7426" width="20.28515625" style="72" customWidth="1"/>
    <col min="7427" max="7678" width="8.85546875" style="72"/>
    <col min="7679" max="7679" width="2.5703125" style="72" customWidth="1"/>
    <col min="7680" max="7680" width="68.140625" style="72" customWidth="1"/>
    <col min="7681" max="7681" width="16.140625" style="72" customWidth="1"/>
    <col min="7682" max="7682" width="20.28515625" style="72" customWidth="1"/>
    <col min="7683" max="7934" width="8.85546875" style="72"/>
    <col min="7935" max="7935" width="2.5703125" style="72" customWidth="1"/>
    <col min="7936" max="7936" width="68.140625" style="72" customWidth="1"/>
    <col min="7937" max="7937" width="16.140625" style="72" customWidth="1"/>
    <col min="7938" max="7938" width="20.28515625" style="72" customWidth="1"/>
    <col min="7939" max="8190" width="8.85546875" style="72"/>
    <col min="8191" max="8191" width="2.5703125" style="72" customWidth="1"/>
    <col min="8192" max="8192" width="68.140625" style="72" customWidth="1"/>
    <col min="8193" max="8193" width="16.140625" style="72" customWidth="1"/>
    <col min="8194" max="8194" width="20.28515625" style="72" customWidth="1"/>
    <col min="8195" max="8446" width="8.85546875" style="72"/>
    <col min="8447" max="8447" width="2.5703125" style="72" customWidth="1"/>
    <col min="8448" max="8448" width="68.140625" style="72" customWidth="1"/>
    <col min="8449" max="8449" width="16.140625" style="72" customWidth="1"/>
    <col min="8450" max="8450" width="20.28515625" style="72" customWidth="1"/>
    <col min="8451" max="8702" width="8.85546875" style="72"/>
    <col min="8703" max="8703" width="2.5703125" style="72" customWidth="1"/>
    <col min="8704" max="8704" width="68.140625" style="72" customWidth="1"/>
    <col min="8705" max="8705" width="16.140625" style="72" customWidth="1"/>
    <col min="8706" max="8706" width="20.28515625" style="72" customWidth="1"/>
    <col min="8707" max="8958" width="8.85546875" style="72"/>
    <col min="8959" max="8959" width="2.5703125" style="72" customWidth="1"/>
    <col min="8960" max="8960" width="68.140625" style="72" customWidth="1"/>
    <col min="8961" max="8961" width="16.140625" style="72" customWidth="1"/>
    <col min="8962" max="8962" width="20.28515625" style="72" customWidth="1"/>
    <col min="8963" max="9214" width="8.85546875" style="72"/>
    <col min="9215" max="9215" width="2.5703125" style="72" customWidth="1"/>
    <col min="9216" max="9216" width="68.140625" style="72" customWidth="1"/>
    <col min="9217" max="9217" width="16.140625" style="72" customWidth="1"/>
    <col min="9218" max="9218" width="20.28515625" style="72" customWidth="1"/>
    <col min="9219" max="9470" width="8.85546875" style="72"/>
    <col min="9471" max="9471" width="2.5703125" style="72" customWidth="1"/>
    <col min="9472" max="9472" width="68.140625" style="72" customWidth="1"/>
    <col min="9473" max="9473" width="16.140625" style="72" customWidth="1"/>
    <col min="9474" max="9474" width="20.28515625" style="72" customWidth="1"/>
    <col min="9475" max="9726" width="8.85546875" style="72"/>
    <col min="9727" max="9727" width="2.5703125" style="72" customWidth="1"/>
    <col min="9728" max="9728" width="68.140625" style="72" customWidth="1"/>
    <col min="9729" max="9729" width="16.140625" style="72" customWidth="1"/>
    <col min="9730" max="9730" width="20.28515625" style="72" customWidth="1"/>
    <col min="9731" max="9982" width="8.85546875" style="72"/>
    <col min="9983" max="9983" width="2.5703125" style="72" customWidth="1"/>
    <col min="9984" max="9984" width="68.140625" style="72" customWidth="1"/>
    <col min="9985" max="9985" width="16.140625" style="72" customWidth="1"/>
    <col min="9986" max="9986" width="20.28515625" style="72" customWidth="1"/>
    <col min="9987" max="10238" width="8.85546875" style="72"/>
    <col min="10239" max="10239" width="2.5703125" style="72" customWidth="1"/>
    <col min="10240" max="10240" width="68.140625" style="72" customWidth="1"/>
    <col min="10241" max="10241" width="16.140625" style="72" customWidth="1"/>
    <col min="10242" max="10242" width="20.28515625" style="72" customWidth="1"/>
    <col min="10243" max="10494" width="8.85546875" style="72"/>
    <col min="10495" max="10495" width="2.5703125" style="72" customWidth="1"/>
    <col min="10496" max="10496" width="68.140625" style="72" customWidth="1"/>
    <col min="10497" max="10497" width="16.140625" style="72" customWidth="1"/>
    <col min="10498" max="10498" width="20.28515625" style="72" customWidth="1"/>
    <col min="10499" max="10750" width="8.85546875" style="72"/>
    <col min="10751" max="10751" width="2.5703125" style="72" customWidth="1"/>
    <col min="10752" max="10752" width="68.140625" style="72" customWidth="1"/>
    <col min="10753" max="10753" width="16.140625" style="72" customWidth="1"/>
    <col min="10754" max="10754" width="20.28515625" style="72" customWidth="1"/>
    <col min="10755" max="11006" width="8.85546875" style="72"/>
    <col min="11007" max="11007" width="2.5703125" style="72" customWidth="1"/>
    <col min="11008" max="11008" width="68.140625" style="72" customWidth="1"/>
    <col min="11009" max="11009" width="16.140625" style="72" customWidth="1"/>
    <col min="11010" max="11010" width="20.28515625" style="72" customWidth="1"/>
    <col min="11011" max="11262" width="8.85546875" style="72"/>
    <col min="11263" max="11263" width="2.5703125" style="72" customWidth="1"/>
    <col min="11264" max="11264" width="68.140625" style="72" customWidth="1"/>
    <col min="11265" max="11265" width="16.140625" style="72" customWidth="1"/>
    <col min="11266" max="11266" width="20.28515625" style="72" customWidth="1"/>
    <col min="11267" max="11518" width="8.85546875" style="72"/>
    <col min="11519" max="11519" width="2.5703125" style="72" customWidth="1"/>
    <col min="11520" max="11520" width="68.140625" style="72" customWidth="1"/>
    <col min="11521" max="11521" width="16.140625" style="72" customWidth="1"/>
    <col min="11522" max="11522" width="20.28515625" style="72" customWidth="1"/>
    <col min="11523" max="11774" width="8.85546875" style="72"/>
    <col min="11775" max="11775" width="2.5703125" style="72" customWidth="1"/>
    <col min="11776" max="11776" width="68.140625" style="72" customWidth="1"/>
    <col min="11777" max="11777" width="16.140625" style="72" customWidth="1"/>
    <col min="11778" max="11778" width="20.28515625" style="72" customWidth="1"/>
    <col min="11779" max="12030" width="8.85546875" style="72"/>
    <col min="12031" max="12031" width="2.5703125" style="72" customWidth="1"/>
    <col min="12032" max="12032" width="68.140625" style="72" customWidth="1"/>
    <col min="12033" max="12033" width="16.140625" style="72" customWidth="1"/>
    <col min="12034" max="12034" width="20.28515625" style="72" customWidth="1"/>
    <col min="12035" max="12286" width="8.85546875" style="72"/>
    <col min="12287" max="12287" width="2.5703125" style="72" customWidth="1"/>
    <col min="12288" max="12288" width="68.140625" style="72" customWidth="1"/>
    <col min="12289" max="12289" width="16.140625" style="72" customWidth="1"/>
    <col min="12290" max="12290" width="20.28515625" style="72" customWidth="1"/>
    <col min="12291" max="12542" width="8.85546875" style="72"/>
    <col min="12543" max="12543" width="2.5703125" style="72" customWidth="1"/>
    <col min="12544" max="12544" width="68.140625" style="72" customWidth="1"/>
    <col min="12545" max="12545" width="16.140625" style="72" customWidth="1"/>
    <col min="12546" max="12546" width="20.28515625" style="72" customWidth="1"/>
    <col min="12547" max="12798" width="8.85546875" style="72"/>
    <col min="12799" max="12799" width="2.5703125" style="72" customWidth="1"/>
    <col min="12800" max="12800" width="68.140625" style="72" customWidth="1"/>
    <col min="12801" max="12801" width="16.140625" style="72" customWidth="1"/>
    <col min="12802" max="12802" width="20.28515625" style="72" customWidth="1"/>
    <col min="12803" max="13054" width="8.85546875" style="72"/>
    <col min="13055" max="13055" width="2.5703125" style="72" customWidth="1"/>
    <col min="13056" max="13056" width="68.140625" style="72" customWidth="1"/>
    <col min="13057" max="13057" width="16.140625" style="72" customWidth="1"/>
    <col min="13058" max="13058" width="20.28515625" style="72" customWidth="1"/>
    <col min="13059" max="13310" width="8.85546875" style="72"/>
    <col min="13311" max="13311" width="2.5703125" style="72" customWidth="1"/>
    <col min="13312" max="13312" width="68.140625" style="72" customWidth="1"/>
    <col min="13313" max="13313" width="16.140625" style="72" customWidth="1"/>
    <col min="13314" max="13314" width="20.28515625" style="72" customWidth="1"/>
    <col min="13315" max="13566" width="8.85546875" style="72"/>
    <col min="13567" max="13567" width="2.5703125" style="72" customWidth="1"/>
    <col min="13568" max="13568" width="68.140625" style="72" customWidth="1"/>
    <col min="13569" max="13569" width="16.140625" style="72" customWidth="1"/>
    <col min="13570" max="13570" width="20.28515625" style="72" customWidth="1"/>
    <col min="13571" max="13822" width="8.85546875" style="72"/>
    <col min="13823" max="13823" width="2.5703125" style="72" customWidth="1"/>
    <col min="13824" max="13824" width="68.140625" style="72" customWidth="1"/>
    <col min="13825" max="13825" width="16.140625" style="72" customWidth="1"/>
    <col min="13826" max="13826" width="20.28515625" style="72" customWidth="1"/>
    <col min="13827" max="14078" width="8.85546875" style="72"/>
    <col min="14079" max="14079" width="2.5703125" style="72" customWidth="1"/>
    <col min="14080" max="14080" width="68.140625" style="72" customWidth="1"/>
    <col min="14081" max="14081" width="16.140625" style="72" customWidth="1"/>
    <col min="14082" max="14082" width="20.28515625" style="72" customWidth="1"/>
    <col min="14083" max="14334" width="8.85546875" style="72"/>
    <col min="14335" max="14335" width="2.5703125" style="72" customWidth="1"/>
    <col min="14336" max="14336" width="68.140625" style="72" customWidth="1"/>
    <col min="14337" max="14337" width="16.140625" style="72" customWidth="1"/>
    <col min="14338" max="14338" width="20.28515625" style="72" customWidth="1"/>
    <col min="14339" max="14590" width="8.85546875" style="72"/>
    <col min="14591" max="14591" width="2.5703125" style="72" customWidth="1"/>
    <col min="14592" max="14592" width="68.140625" style="72" customWidth="1"/>
    <col min="14593" max="14593" width="16.140625" style="72" customWidth="1"/>
    <col min="14594" max="14594" width="20.28515625" style="72" customWidth="1"/>
    <col min="14595" max="14846" width="8.85546875" style="72"/>
    <col min="14847" max="14847" width="2.5703125" style="72" customWidth="1"/>
    <col min="14848" max="14848" width="68.140625" style="72" customWidth="1"/>
    <col min="14849" max="14849" width="16.140625" style="72" customWidth="1"/>
    <col min="14850" max="14850" width="20.28515625" style="72" customWidth="1"/>
    <col min="14851" max="15102" width="8.85546875" style="72"/>
    <col min="15103" max="15103" width="2.5703125" style="72" customWidth="1"/>
    <col min="15104" max="15104" width="68.140625" style="72" customWidth="1"/>
    <col min="15105" max="15105" width="16.140625" style="72" customWidth="1"/>
    <col min="15106" max="15106" width="20.28515625" style="72" customWidth="1"/>
    <col min="15107" max="15358" width="8.85546875" style="72"/>
    <col min="15359" max="15359" width="2.5703125" style="72" customWidth="1"/>
    <col min="15360" max="15360" width="68.140625" style="72" customWidth="1"/>
    <col min="15361" max="15361" width="16.140625" style="72" customWidth="1"/>
    <col min="15362" max="15362" width="20.28515625" style="72" customWidth="1"/>
    <col min="15363" max="15614" width="8.85546875" style="72"/>
    <col min="15615" max="15615" width="2.5703125" style="72" customWidth="1"/>
    <col min="15616" max="15616" width="68.140625" style="72" customWidth="1"/>
    <col min="15617" max="15617" width="16.140625" style="72" customWidth="1"/>
    <col min="15618" max="15618" width="20.28515625" style="72" customWidth="1"/>
    <col min="15619" max="15870" width="8.85546875" style="72"/>
    <col min="15871" max="15871" width="2.5703125" style="72" customWidth="1"/>
    <col min="15872" max="15872" width="68.140625" style="72" customWidth="1"/>
    <col min="15873" max="15873" width="16.140625" style="72" customWidth="1"/>
    <col min="15874" max="15874" width="20.28515625" style="72" customWidth="1"/>
    <col min="15875" max="16126" width="8.85546875" style="72"/>
    <col min="16127" max="16127" width="2.5703125" style="72" customWidth="1"/>
    <col min="16128" max="16128" width="68.140625" style="72" customWidth="1"/>
    <col min="16129" max="16129" width="16.140625" style="72" customWidth="1"/>
    <col min="16130" max="16130" width="20.28515625" style="72" customWidth="1"/>
    <col min="16131" max="16384" width="8.85546875" style="72"/>
  </cols>
  <sheetData>
    <row r="1" spans="1:4" s="69" customFormat="1" ht="18" x14ac:dyDescent="0.25">
      <c r="A1" s="68" t="str">
        <f>'[8]Premium Other Charges (New)'!A1</f>
        <v>Premium - Other Access Charges - Prices from 2nd April 2024</v>
      </c>
      <c r="B1" s="68"/>
      <c r="C1" s="68"/>
    </row>
    <row r="2" spans="1:4" x14ac:dyDescent="0.25">
      <c r="A2" s="70"/>
      <c r="B2" s="70"/>
      <c r="C2" s="71"/>
      <c r="D2" s="71"/>
    </row>
    <row r="3" spans="1:4" ht="31.5" customHeight="1" x14ac:dyDescent="0.25">
      <c r="A3" s="70"/>
      <c r="B3" s="73" t="s">
        <v>7</v>
      </c>
      <c r="C3" s="74" t="s">
        <v>35</v>
      </c>
      <c r="D3" s="75" t="s">
        <v>36</v>
      </c>
    </row>
    <row r="4" spans="1:4" x14ac:dyDescent="0.25">
      <c r="A4" s="70"/>
      <c r="B4" s="76" t="s">
        <v>37</v>
      </c>
      <c r="C4" s="77" t="s">
        <v>38</v>
      </c>
      <c r="D4" s="78" t="str">
        <f>'[8]Premium Other Charges (New)'!D4</f>
        <v>34.39 pence</v>
      </c>
    </row>
    <row r="5" spans="1:4" x14ac:dyDescent="0.25">
      <c r="A5" s="70"/>
      <c r="B5" s="79"/>
      <c r="C5" s="80" t="s">
        <v>39</v>
      </c>
      <c r="D5" s="81" t="str">
        <f>'[8]Premium Other Charges (New)'!D5</f>
        <v>52.27 pence</v>
      </c>
    </row>
    <row r="6" spans="1:4" x14ac:dyDescent="0.25">
      <c r="A6" s="70"/>
      <c r="B6" s="79"/>
      <c r="C6" s="80" t="s">
        <v>40</v>
      </c>
      <c r="D6" s="81" t="str">
        <f>'[8]Premium Other Charges (New)'!D6</f>
        <v>238 pence</v>
      </c>
    </row>
    <row r="7" spans="1:4" x14ac:dyDescent="0.25">
      <c r="B7" s="76" t="s">
        <v>41</v>
      </c>
      <c r="C7" s="77" t="s">
        <v>42</v>
      </c>
      <c r="D7" s="82" t="str">
        <f>'[8]Premium Other Charges (New)'!D7</f>
        <v>24.58 pence</v>
      </c>
    </row>
    <row r="8" spans="1:4" x14ac:dyDescent="0.25">
      <c r="B8" s="83"/>
      <c r="C8" s="84" t="s">
        <v>40</v>
      </c>
      <c r="D8" s="85" t="str">
        <f>'[8]Premium Other Charges (New)'!D8</f>
        <v>63.20 pence</v>
      </c>
    </row>
    <row r="9" spans="1:4" x14ac:dyDescent="0.25">
      <c r="B9" s="86" t="s">
        <v>43</v>
      </c>
      <c r="C9" s="77" t="s">
        <v>42</v>
      </c>
      <c r="D9" s="82" t="str">
        <f>'[8]Premium Other Charges (New)'!D9</f>
        <v>24.58 pence</v>
      </c>
    </row>
    <row r="10" spans="1:4" x14ac:dyDescent="0.25">
      <c r="B10" s="87"/>
      <c r="C10" s="84" t="s">
        <v>40</v>
      </c>
      <c r="D10" s="85" t="str">
        <f>'[8]Premium Other Charges (New)'!D10</f>
        <v>63.20 pence</v>
      </c>
    </row>
    <row r="11" spans="1:4" x14ac:dyDescent="0.25">
      <c r="B11" s="88" t="s">
        <v>44</v>
      </c>
      <c r="C11" s="89" t="s">
        <v>38</v>
      </c>
      <c r="D11" s="90" t="str">
        <f>'[8]Premium Other Charges (New)'!D11</f>
        <v>56.62 pence</v>
      </c>
    </row>
    <row r="12" spans="1:4" x14ac:dyDescent="0.25">
      <c r="B12" s="91"/>
      <c r="C12" s="92" t="s">
        <v>39</v>
      </c>
      <c r="D12" s="93" t="str">
        <f>'[8]Premium Other Charges (New)'!D12</f>
        <v>104.42 pence</v>
      </c>
    </row>
    <row r="13" spans="1:4" x14ac:dyDescent="0.25">
      <c r="B13" s="91"/>
      <c r="C13" s="92" t="s">
        <v>40</v>
      </c>
      <c r="D13" s="94" t="str">
        <f>'[8]Premium Other Charges (New)'!D13</f>
        <v>£3.67</v>
      </c>
    </row>
    <row r="14" spans="1:4" x14ac:dyDescent="0.25">
      <c r="B14" s="86" t="s">
        <v>45</v>
      </c>
      <c r="C14" s="77"/>
      <c r="D14" s="95">
        <f ca="1">'[8]Premium Other Charges (New)'!D14</f>
        <v>2.77</v>
      </c>
    </row>
    <row r="15" spans="1:4" x14ac:dyDescent="0.25">
      <c r="B15" s="86" t="s">
        <v>46</v>
      </c>
      <c r="C15" s="77"/>
      <c r="D15" s="95"/>
    </row>
    <row r="16" spans="1:4" x14ac:dyDescent="0.25">
      <c r="B16" s="96" t="str">
        <f>"Wholesale Average Container Fill: "&amp;'[8]Misc Fee Inputs'!$P$39</f>
        <v xml:space="preserve">Wholesale Average Container Fill: </v>
      </c>
      <c r="C16" s="80" t="s">
        <v>38</v>
      </c>
      <c r="D16" s="97" t="str">
        <f>'[8]Premium Other Charges (New)'!D16</f>
        <v>0.85 pence</v>
      </c>
    </row>
    <row r="17" spans="2:4" x14ac:dyDescent="0.25">
      <c r="B17" s="96" t="str">
        <f>"Wholesale Average Container Fill: "&amp;'[8]Misc Fee Inputs'!$P$40</f>
        <v xml:space="preserve">Wholesale Average Container Fill: </v>
      </c>
      <c r="C17" s="80" t="s">
        <v>39</v>
      </c>
      <c r="D17" s="98" t="str">
        <f>'[8]Premium Other Charges (New)'!D17</f>
        <v>2.40 pence</v>
      </c>
    </row>
    <row r="18" spans="2:4" x14ac:dyDescent="0.25">
      <c r="B18" s="96" t="str">
        <f>"Wholesale Average Container Fill: "&amp;'[8]Misc Fee Inputs'!P41</f>
        <v xml:space="preserve">Wholesale Average Container Fill: </v>
      </c>
      <c r="C18" s="80" t="s">
        <v>26</v>
      </c>
      <c r="D18" s="97" t="str">
        <f>'[8]Premium Other Charges (New)'!D18</f>
        <v>36.70 pence</v>
      </c>
    </row>
    <row r="19" spans="2:4" x14ac:dyDescent="0.25">
      <c r="B19" s="86" t="s">
        <v>47</v>
      </c>
      <c r="C19" s="77"/>
      <c r="D19" s="95">
        <f>'[8]Premium Other Charges (New)'!D19</f>
        <v>11.27</v>
      </c>
    </row>
    <row r="20" spans="2:4" x14ac:dyDescent="0.25">
      <c r="B20" s="99" t="s">
        <v>48</v>
      </c>
      <c r="C20" s="100"/>
      <c r="D20" s="101">
        <f>'[8]Premium Other Charges (New)'!D20</f>
        <v>3.23</v>
      </c>
    </row>
    <row r="21" spans="2:4" x14ac:dyDescent="0.25">
      <c r="B21" s="99" t="s">
        <v>49</v>
      </c>
      <c r="C21" s="100"/>
      <c r="D21" s="101">
        <f>'[8]Premium Other Charges (New)'!D21</f>
        <v>17.3</v>
      </c>
    </row>
    <row r="22" spans="2:4" x14ac:dyDescent="0.25">
      <c r="B22" s="99" t="s">
        <v>50</v>
      </c>
      <c r="C22" s="100"/>
      <c r="D22" s="101">
        <f>'[8]Premium Other Charges (New)'!D22</f>
        <v>1.68</v>
      </c>
    </row>
    <row r="23" spans="2:4" x14ac:dyDescent="0.25">
      <c r="B23" s="102" t="s">
        <v>51</v>
      </c>
      <c r="C23" s="100"/>
      <c r="D23" s="103"/>
    </row>
    <row r="24" spans="2:4" x14ac:dyDescent="0.25">
      <c r="B24" s="99" t="s">
        <v>52</v>
      </c>
      <c r="C24" s="100"/>
      <c r="D24" s="101">
        <f>'[8]Premium Other Charges (New)'!D24</f>
        <v>18.420000000000002</v>
      </c>
    </row>
    <row r="25" spans="2:4" x14ac:dyDescent="0.25">
      <c r="B25" s="99" t="s">
        <v>53</v>
      </c>
      <c r="C25" s="100"/>
      <c r="D25" s="101">
        <f>'[8]Premium Other Charges (New)'!D25</f>
        <v>1.7</v>
      </c>
    </row>
    <row r="26" spans="2:4" x14ac:dyDescent="0.25">
      <c r="B26" s="99" t="s">
        <v>54</v>
      </c>
      <c r="C26" s="100"/>
      <c r="D26" s="101">
        <f>'[8]Premium Other Charges (New)'!D26</f>
        <v>129.68</v>
      </c>
    </row>
    <row r="27" spans="2:4" x14ac:dyDescent="0.25">
      <c r="B27" s="76" t="s">
        <v>55</v>
      </c>
      <c r="C27" s="104"/>
      <c r="D27" s="105"/>
    </row>
    <row r="28" spans="2:4" x14ac:dyDescent="0.25">
      <c r="B28" s="99" t="s">
        <v>56</v>
      </c>
      <c r="C28" s="100"/>
      <c r="D28" s="106" t="str">
        <f>'[8]Premium Other Charges (New)'!D28</f>
        <v>0.00 pence</v>
      </c>
    </row>
    <row r="29" spans="2:4" x14ac:dyDescent="0.25">
      <c r="B29" s="76" t="s">
        <v>57</v>
      </c>
      <c r="C29" s="104"/>
      <c r="D29" s="105"/>
    </row>
    <row r="30" spans="2:4" x14ac:dyDescent="0.25">
      <c r="B30" s="99" t="s">
        <v>58</v>
      </c>
      <c r="C30" s="100"/>
      <c r="D30" s="101">
        <f>'[8]Premium Other Charges (New)'!D30</f>
        <v>159.74</v>
      </c>
    </row>
    <row r="31" spans="2:4" x14ac:dyDescent="0.25">
      <c r="B31" s="83" t="s">
        <v>59</v>
      </c>
      <c r="C31" s="107"/>
      <c r="D31" s="108">
        <f>'[8]Premium Other Charges (New)'!D31</f>
        <v>55</v>
      </c>
    </row>
    <row r="32" spans="2:4" ht="26.25" x14ac:dyDescent="0.25">
      <c r="B32" s="109" t="s">
        <v>60</v>
      </c>
      <c r="C32" s="197" t="s">
        <v>61</v>
      </c>
      <c r="D32" s="198"/>
    </row>
    <row r="33" spans="2:4" x14ac:dyDescent="0.25">
      <c r="B33" s="99" t="s">
        <v>62</v>
      </c>
      <c r="C33" s="197"/>
      <c r="D33" s="198"/>
    </row>
    <row r="34" spans="2:4" ht="36.75" x14ac:dyDescent="0.25">
      <c r="B34" s="110" t="s">
        <v>63</v>
      </c>
      <c r="C34" s="199"/>
      <c r="D34" s="200"/>
    </row>
    <row r="35" spans="2:4" ht="16.5" x14ac:dyDescent="0.3">
      <c r="B35" s="111"/>
      <c r="C35" s="112"/>
      <c r="D35" s="113"/>
    </row>
    <row r="36" spans="2:4" ht="26.25" x14ac:dyDescent="0.3">
      <c r="B36" s="114" t="s">
        <v>64</v>
      </c>
      <c r="C36" s="113"/>
      <c r="D36" s="113"/>
    </row>
    <row r="37" spans="2:4" ht="16.5" x14ac:dyDescent="0.3">
      <c r="B37" s="113"/>
      <c r="C37" s="113"/>
      <c r="D37" s="113"/>
    </row>
    <row r="38" spans="2:4" ht="15.75" x14ac:dyDescent="0.25">
      <c r="B38" s="73" t="s">
        <v>65</v>
      </c>
      <c r="C38" s="74" t="s">
        <v>35</v>
      </c>
      <c r="D38" s="115" t="s">
        <v>36</v>
      </c>
    </row>
    <row r="39" spans="2:4" x14ac:dyDescent="0.25">
      <c r="B39" s="76" t="s">
        <v>66</v>
      </c>
      <c r="C39" s="77" t="s">
        <v>38</v>
      </c>
      <c r="D39" s="78" t="str">
        <f>'[8]Premium Other Charges (New)'!D39</f>
        <v>10.80 pence</v>
      </c>
    </row>
    <row r="40" spans="2:4" x14ac:dyDescent="0.25">
      <c r="B40" s="79"/>
      <c r="C40" s="80" t="s">
        <v>39</v>
      </c>
      <c r="D40" s="81" t="str">
        <f>'[8]Premium Other Charges (New)'!D40</f>
        <v>21.23 pence</v>
      </c>
    </row>
    <row r="41" spans="2:4" x14ac:dyDescent="0.25">
      <c r="B41" s="79"/>
      <c r="C41" s="80" t="s">
        <v>26</v>
      </c>
      <c r="D41" s="81" t="str">
        <f>'[8]Premium Other Charges (New)'!D41</f>
        <v>54.63 pence</v>
      </c>
    </row>
    <row r="42" spans="2:4" x14ac:dyDescent="0.25">
      <c r="B42" s="76" t="s">
        <v>67</v>
      </c>
      <c r="C42" s="77" t="s">
        <v>38</v>
      </c>
      <c r="D42" s="78" t="str">
        <f>'[8]Premium Other Charges (New)'!D42</f>
        <v>1.16 pence</v>
      </c>
    </row>
    <row r="43" spans="2:4" ht="15" customHeight="1" x14ac:dyDescent="0.25">
      <c r="B43" s="99"/>
      <c r="C43" s="80" t="s">
        <v>39</v>
      </c>
      <c r="D43" s="81" t="str">
        <f>'[8]Premium Other Charges (New)'!D43</f>
        <v>1.16 pence</v>
      </c>
    </row>
    <row r="44" spans="2:4" x14ac:dyDescent="0.25">
      <c r="B44" s="86" t="s">
        <v>68</v>
      </c>
      <c r="C44" s="77" t="s">
        <v>38</v>
      </c>
      <c r="D44" s="82" t="str">
        <f>'[8]Premium Other Charges (New)'!D44</f>
        <v>2.74 pence</v>
      </c>
    </row>
    <row r="45" spans="2:4" x14ac:dyDescent="0.25">
      <c r="B45" s="79"/>
      <c r="C45" s="80" t="s">
        <v>39</v>
      </c>
      <c r="D45" s="98" t="str">
        <f>'[8]Premium Other Charges (New)'!D45</f>
        <v>4.86 pence</v>
      </c>
    </row>
    <row r="46" spans="2:4" x14ac:dyDescent="0.25">
      <c r="B46" s="79"/>
      <c r="C46" s="80" t="s">
        <v>26</v>
      </c>
      <c r="D46" s="98" t="str">
        <f>'[8]Premium Other Charges (New)'!D46</f>
        <v>0.00 pence</v>
      </c>
    </row>
    <row r="47" spans="2:4" x14ac:dyDescent="0.25">
      <c r="B47" s="76" t="s">
        <v>69</v>
      </c>
      <c r="C47" s="77" t="s">
        <v>38</v>
      </c>
      <c r="D47" s="82" t="str">
        <f>'[8]Premium Other Charges (New)'!D47</f>
        <v>12.95 pence</v>
      </c>
    </row>
    <row r="48" spans="2:4" x14ac:dyDescent="0.25">
      <c r="B48" s="99"/>
      <c r="C48" s="80" t="s">
        <v>39</v>
      </c>
      <c r="D48" s="98" t="str">
        <f>'[8]Premium Other Charges (New)'!D48</f>
        <v>42.05 pence</v>
      </c>
    </row>
    <row r="49" spans="2:4" x14ac:dyDescent="0.25">
      <c r="B49" s="99"/>
      <c r="C49" s="80" t="s">
        <v>26</v>
      </c>
      <c r="D49" s="98" t="str">
        <f>'[8]Premium Other Charges (New)'!D49</f>
        <v>129 pence</v>
      </c>
    </row>
    <row r="50" spans="2:4" x14ac:dyDescent="0.25">
      <c r="B50" s="86" t="s">
        <v>70</v>
      </c>
      <c r="C50" s="77" t="s">
        <v>38</v>
      </c>
      <c r="D50" s="95">
        <f>'[8]Premium Other Charges (New)'!D50</f>
        <v>34.6</v>
      </c>
    </row>
    <row r="51" spans="2:4" x14ac:dyDescent="0.25">
      <c r="B51" s="79"/>
      <c r="C51" s="80" t="s">
        <v>39</v>
      </c>
      <c r="D51" s="97">
        <f>'[8]Premium Other Charges (New)'!D51</f>
        <v>34.6</v>
      </c>
    </row>
    <row r="52" spans="2:4" x14ac:dyDescent="0.25">
      <c r="B52" s="79"/>
      <c r="C52" s="80" t="s">
        <v>26</v>
      </c>
      <c r="D52" s="97">
        <f>'[8]Premium Other Charges (New)'!D52</f>
        <v>34.6</v>
      </c>
    </row>
    <row r="53" spans="2:4" x14ac:dyDescent="0.25">
      <c r="B53" s="88" t="s">
        <v>71</v>
      </c>
      <c r="C53" s="89" t="s">
        <v>38</v>
      </c>
      <c r="D53" s="116">
        <f>'[8]Premium Other Charges (New)'!D53</f>
        <v>34.6</v>
      </c>
    </row>
    <row r="54" spans="2:4" x14ac:dyDescent="0.25">
      <c r="B54" s="91"/>
      <c r="C54" s="92" t="s">
        <v>39</v>
      </c>
      <c r="D54" s="94">
        <f>'[8]Premium Other Charges (New)'!D54</f>
        <v>34.6</v>
      </c>
    </row>
    <row r="55" spans="2:4" x14ac:dyDescent="0.25">
      <c r="B55" s="91"/>
      <c r="C55" s="92" t="s">
        <v>26</v>
      </c>
      <c r="D55" s="94">
        <f>'[8]Premium Other Charges (New)'!D55</f>
        <v>34.6</v>
      </c>
    </row>
    <row r="56" spans="2:4" x14ac:dyDescent="0.25">
      <c r="B56" s="88" t="s">
        <v>72</v>
      </c>
      <c r="C56" s="89" t="s">
        <v>38</v>
      </c>
      <c r="D56" s="116" t="str">
        <f>'[8]Premium Other Charges (New)'!D56</f>
        <v>0.61 pence</v>
      </c>
    </row>
    <row r="57" spans="2:4" x14ac:dyDescent="0.25">
      <c r="B57" s="91"/>
      <c r="C57" s="92" t="s">
        <v>39</v>
      </c>
      <c r="D57" s="94" t="str">
        <f>'[8]Premium Other Charges (New)'!D57</f>
        <v>0.97 pence</v>
      </c>
    </row>
    <row r="58" spans="2:4" x14ac:dyDescent="0.25">
      <c r="B58" s="117"/>
      <c r="C58" s="118" t="s">
        <v>26</v>
      </c>
      <c r="D58" s="119" t="str">
        <f>'[8]Premium Other Charges (New)'!D58</f>
        <v>3.43 pence</v>
      </c>
    </row>
    <row r="59" spans="2:4" ht="16.5" x14ac:dyDescent="0.3">
      <c r="B59" s="113"/>
      <c r="C59" s="113"/>
      <c r="D59" s="113"/>
    </row>
    <row r="60" spans="2:4" ht="26.25" x14ac:dyDescent="0.3">
      <c r="B60" s="114" t="s">
        <v>100</v>
      </c>
      <c r="C60" s="113"/>
      <c r="D60" s="113"/>
    </row>
    <row r="61" spans="2:4" ht="16.5" x14ac:dyDescent="0.3">
      <c r="B61" s="113"/>
      <c r="C61" s="113"/>
      <c r="D61" s="113"/>
    </row>
    <row r="62" spans="2:4" ht="31.5" x14ac:dyDescent="0.25">
      <c r="B62" s="73" t="s">
        <v>101</v>
      </c>
      <c r="C62" s="74" t="s">
        <v>35</v>
      </c>
      <c r="D62" s="115" t="s">
        <v>102</v>
      </c>
    </row>
    <row r="63" spans="2:4" x14ac:dyDescent="0.25">
      <c r="B63" s="86" t="s">
        <v>103</v>
      </c>
      <c r="C63" s="92" t="s">
        <v>38</v>
      </c>
      <c r="D63" s="170" t="str">
        <f>'[8]Premium Other Charges (New)'!$D63</f>
        <v>1.50 pence</v>
      </c>
    </row>
    <row r="64" spans="2:4" x14ac:dyDescent="0.25">
      <c r="B64" s="171"/>
      <c r="C64" s="92" t="s">
        <v>39</v>
      </c>
      <c r="D64" s="94" t="str">
        <f>'[8]Premium Other Charges (New)'!$D64</f>
        <v>1.50 pence</v>
      </c>
    </row>
    <row r="65" spans="2:4" x14ac:dyDescent="0.25">
      <c r="B65" s="172"/>
      <c r="C65" s="118" t="s">
        <v>104</v>
      </c>
      <c r="D65" s="173" t="str">
        <f>'[8]Premium Other Charges (New)'!$D65</f>
        <v>25.00 pence</v>
      </c>
    </row>
    <row r="66" spans="2:4" x14ac:dyDescent="0.25">
      <c r="B66" s="174"/>
      <c r="C66" s="175"/>
      <c r="D66" s="176"/>
    </row>
    <row r="67" spans="2:4" ht="16.5" x14ac:dyDescent="0.3">
      <c r="B67" s="120" t="s">
        <v>73</v>
      </c>
      <c r="C67" s="113"/>
      <c r="D67" s="113"/>
    </row>
    <row r="68" spans="2:4" ht="16.5" x14ac:dyDescent="0.3">
      <c r="B68" s="121" t="s">
        <v>74</v>
      </c>
      <c r="C68" s="113"/>
      <c r="D68" s="113"/>
    </row>
    <row r="69" spans="2:4" ht="16.5" x14ac:dyDescent="0.3">
      <c r="C69" s="113"/>
      <c r="D69" s="113"/>
    </row>
    <row r="70" spans="2:4" ht="16.5" x14ac:dyDescent="0.3">
      <c r="B70" s="122" t="s">
        <v>105</v>
      </c>
      <c r="C70" s="113"/>
      <c r="D70" s="113"/>
    </row>
    <row r="71" spans="2:4" x14ac:dyDescent="0.25"/>
    <row r="72" spans="2:4" x14ac:dyDescent="0.25"/>
    <row r="73" spans="2:4" x14ac:dyDescent="0.25"/>
    <row r="74" spans="2:4" x14ac:dyDescent="0.25"/>
    <row r="75" spans="2:4" x14ac:dyDescent="0.25"/>
    <row r="76" spans="2:4" x14ac:dyDescent="0.25"/>
    <row r="77" spans="2:4" x14ac:dyDescent="0.25"/>
    <row r="78" spans="2:4" x14ac:dyDescent="0.25"/>
    <row r="79" spans="2:4" x14ac:dyDescent="0.25"/>
    <row r="80" spans="2:4" x14ac:dyDescent="0.25"/>
    <row r="81" x14ac:dyDescent="0.25"/>
    <row r="82" x14ac:dyDescent="0.25"/>
    <row r="83" x14ac:dyDescent="0.25"/>
    <row r="84" x14ac:dyDescent="0.25"/>
    <row r="85" x14ac:dyDescent="0.25"/>
    <row r="86" x14ac:dyDescent="0.25"/>
    <row r="87" x14ac:dyDescent="0.25"/>
    <row r="88" x14ac:dyDescent="0.25"/>
    <row r="89" x14ac:dyDescent="0.25"/>
  </sheetData>
  <mergeCells count="1">
    <mergeCell ref="C32:D34"/>
  </mergeCells>
  <pageMargins left="0.75" right="0.75" top="1" bottom="1" header="0.5" footer="0.5"/>
  <pageSetup paperSize="9" scale="64"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Premium Prices</vt:lpstr>
      <vt:lpstr>Worked Example</vt:lpstr>
      <vt:lpstr>Premium Other Charges</vt:lpstr>
      <vt:lpstr>'RMW Premium Prices'!Print_Area</vt:lpstr>
      <vt:lpstr>'RMW Premium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Prettyman</dc:creator>
  <cp:lastModifiedBy>Katherine Sealey</cp:lastModifiedBy>
  <dcterms:created xsi:type="dcterms:W3CDTF">2023-01-16T18:35:31Z</dcterms:created>
  <dcterms:modified xsi:type="dcterms:W3CDTF">2024-01-12T13:05:57Z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2024-01-12T13:05:57Z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658acb14-be44-49bd-805e-038fbffff9d1</vt:lpwstr>
  </property>
  <property fmtid="{D5CDD505-2E9C-101B-9397-08002B2CF9AE}" pid="8" name="MSIP_Label_980f36f3-41a5-4f45-a6a2-e224f336accd_ContentBits">
    <vt:lpwstr>2</vt:lpwstr>
  </property>
</Properties>
</file>